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/>
  <mc:AlternateContent xmlns:mc="http://schemas.openxmlformats.org/markup-compatibility/2006">
    <mc:Choice Requires="x15">
      <x15ac:absPath xmlns:x15ac="http://schemas.microsoft.com/office/spreadsheetml/2010/11/ac" url="\\192.168.10.22\Kwestor_Poufne\1 Zmiana planu 2023 II wersja\"/>
    </mc:Choice>
  </mc:AlternateContent>
  <xr:revisionPtr revIDLastSave="0" documentId="13_ncr:1_{FF3FAF45-F75B-48AF-8856-BFE8161E61BD}" xr6:coauthVersionLast="36" xr6:coauthVersionMax="36" xr10:uidLastSave="{00000000-0000-0000-0000-000000000000}"/>
  <bookViews>
    <workbookView xWindow="0" yWindow="0" windowWidth="8844" windowHeight="6732" activeTab="3" xr2:uid="{00000000-000D-0000-FFFF-FFFF00000000}"/>
  </bookViews>
  <sheets>
    <sheet name="Dział I" sheetId="1" r:id="rId1"/>
    <sheet name="Dział II" sheetId="2" r:id="rId2"/>
    <sheet name="Dział III A" sheetId="3" r:id="rId3"/>
    <sheet name="Dział IV" sheetId="4" r:id="rId4"/>
  </sheets>
  <definedNames>
    <definedName name="_xlnm.Print_Area" localSheetId="0">'Dział I'!$A$1:$E$81</definedName>
    <definedName name="_xlnm.Print_Area" localSheetId="2">'Dział III A'!$A$1:$J$15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2" l="1"/>
  <c r="I28" i="3" l="1"/>
  <c r="J29" i="3"/>
  <c r="J28" i="3" s="1"/>
  <c r="H29" i="3"/>
  <c r="H28" i="3" s="1"/>
  <c r="G29" i="3"/>
  <c r="G28" i="3" s="1"/>
  <c r="F34" i="3"/>
  <c r="F31" i="3"/>
  <c r="F32" i="3"/>
  <c r="F33" i="3"/>
  <c r="F30" i="3"/>
  <c r="F29" i="3" l="1"/>
  <c r="F28" i="3"/>
  <c r="E28" i="3" l="1"/>
  <c r="G19" i="2"/>
  <c r="G14" i="2"/>
  <c r="F14" i="2"/>
  <c r="F70" i="1"/>
  <c r="F68" i="1" s="1"/>
  <c r="E70" i="1"/>
  <c r="F63" i="1"/>
  <c r="F65" i="1" s="1"/>
  <c r="F49" i="1" s="1"/>
  <c r="F31" i="1"/>
  <c r="F29" i="1" s="1"/>
  <c r="F12" i="1"/>
  <c r="F11" i="1" l="1"/>
  <c r="F48" i="1"/>
  <c r="E9" i="3"/>
  <c r="F73" i="1" l="1"/>
  <c r="F78" i="1" s="1"/>
  <c r="F81" i="1" s="1"/>
  <c r="E68" i="1"/>
  <c r="E63" i="1"/>
  <c r="E65" i="1" s="1"/>
  <c r="E49" i="1" s="1"/>
  <c r="E31" i="1"/>
  <c r="E29" i="1" s="1"/>
  <c r="E12" i="1"/>
  <c r="E48" i="1" l="1"/>
  <c r="E11" i="1"/>
  <c r="A1" i="4"/>
  <c r="A1" i="3"/>
  <c r="A1" i="2"/>
  <c r="E15" i="2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D48" i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E73" i="1" l="1"/>
  <c r="E78" i="1" s="1"/>
  <c r="E81" i="1" s="1"/>
</calcChain>
</file>

<file path=xl/sharedStrings.xml><?xml version="1.0" encoding="utf-8"?>
<sst xmlns="http://schemas.openxmlformats.org/spreadsheetml/2006/main" count="295" uniqueCount="172">
  <si>
    <t>………………..………………….</t>
  </si>
  <si>
    <t xml:space="preserve">         (pieczątka uczelni)</t>
  </si>
  <si>
    <t>nazwa uczelni</t>
  </si>
  <si>
    <r>
      <t>Dział I. Rachunek zysków i strat</t>
    </r>
    <r>
      <rPr>
        <sz val="12"/>
        <rFont val="Times New Roman"/>
        <family val="1"/>
        <charset val="238"/>
      </rPr>
      <t xml:space="preserve">   –   w tysiącach złotych z jednym znakiem po przecinku</t>
    </r>
  </si>
  <si>
    <t xml:space="preserve"> </t>
  </si>
  <si>
    <t>01</t>
  </si>
  <si>
    <r>
      <t xml:space="preserve">Przychody z </t>
    </r>
    <r>
      <rPr>
        <b/>
        <sz val="12"/>
        <color indexed="8"/>
        <rFont val="Times New Roman"/>
        <family val="1"/>
        <charset val="238"/>
      </rPr>
      <t>podstawowej</t>
    </r>
    <r>
      <rPr>
        <b/>
        <sz val="12"/>
        <rFont val="Times New Roman"/>
        <family val="1"/>
        <charset val="238"/>
      </rPr>
      <t xml:space="preserve"> działalności operacyjnej</t>
    </r>
    <r>
      <rPr>
        <sz val="12"/>
        <rFont val="Times New Roman"/>
        <family val="1"/>
        <charset val="238"/>
      </rPr>
      <t xml:space="preserve"> (03+04+05+06+08+09+10+12+13+14+16+17)</t>
    </r>
  </si>
  <si>
    <t>02</t>
  </si>
  <si>
    <t>Subwencja na utrzymanie potencjału dydaktycznego i badawczego</t>
  </si>
  <si>
    <t>03</t>
  </si>
  <si>
    <t>Dotacje z budżetu państwa</t>
  </si>
  <si>
    <t>04</t>
  </si>
  <si>
    <t>Środki z budżetów jednostek samorządu terytorialnego lub ich związków</t>
  </si>
  <si>
    <t>05</t>
  </si>
  <si>
    <t>Opłaty za świadczone usługi edukacyjne</t>
  </si>
  <si>
    <t>06</t>
  </si>
  <si>
    <t>w tym na studiach niestacjonarnych</t>
  </si>
  <si>
    <t>07</t>
  </si>
  <si>
    <t xml:space="preserve">Środki na realizację projektów finansowanych przez Narodowe Centrum Badań i Rozwoju </t>
  </si>
  <si>
    <t>08</t>
  </si>
  <si>
    <t>Środki na realizację projektów finansowanych przez Narodowe Centrum Nauki</t>
  </si>
  <si>
    <t>09</t>
  </si>
  <si>
    <t>Środki na realizację przedsięwzięć współfinansowanych ze środków pochodzących ze źródeł zagranicznych</t>
  </si>
  <si>
    <t>10</t>
  </si>
  <si>
    <t>w tym środki pochodzące ze źródeł zagranicznych, niepodlegające zwrotowi</t>
  </si>
  <si>
    <t>11</t>
  </si>
  <si>
    <t>Sprzedaż pozostałych prac i usług badawczych i rozwojowych</t>
  </si>
  <si>
    <t>12</t>
  </si>
  <si>
    <t>Środki na realizację programów lub przedsięwzięć ustanowionych przez ministra właściwego do spraw szkolnictwa wyższego i nauki</t>
  </si>
  <si>
    <t>13</t>
  </si>
  <si>
    <t>Pozostałe przychody z podstawowej działalności operacyjnej</t>
  </si>
  <si>
    <t>14</t>
  </si>
  <si>
    <t>w tym opłaty za korzystanie z domów i stołówek studenckich</t>
  </si>
  <si>
    <t>15</t>
  </si>
  <si>
    <t>Przychody ogółem z działalności gospodarczej wyodrębnionej</t>
  </si>
  <si>
    <t>16</t>
  </si>
  <si>
    <t>Koszt wytworzenia świadczeń na własne potrzeby jednostki</t>
  </si>
  <si>
    <t>17</t>
  </si>
  <si>
    <r>
      <t xml:space="preserve">Pozostałe przychody  </t>
    </r>
    <r>
      <rPr>
        <sz val="12"/>
        <rFont val="Times New Roman"/>
        <family val="1"/>
        <charset val="238"/>
      </rPr>
      <t>(19+20)</t>
    </r>
  </si>
  <si>
    <t>18</t>
  </si>
  <si>
    <t>Przychody ze sprzedaży towarów i materiałów</t>
  </si>
  <si>
    <t>19</t>
  </si>
  <si>
    <t>Pozostałe przychody operacyjne (21+22)</t>
  </si>
  <si>
    <t>20</t>
  </si>
  <si>
    <t>z tego</t>
  </si>
  <si>
    <t>zysk z tytułu rozchodu niefinansowych aktywów trwałych</t>
  </si>
  <si>
    <t>21</t>
  </si>
  <si>
    <t>inne pozostałe przychody operacyjne</t>
  </si>
  <si>
    <t>22</t>
  </si>
  <si>
    <t>w tym równowartość rocznych odpisów amortyzacyjnych środków trwałych oraz wartości niematerialnych i prawnych sfinansowanych z dotacji celowych, subwencji, a także otrzymanych nieodpłatnie z innych źródeł</t>
  </si>
  <si>
    <r>
      <t>cd. działu I.  Rachunek zysków i strat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</si>
  <si>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r>
      <t xml:space="preserve">B. Koszty działalności operacyjnej </t>
    </r>
    <r>
      <rPr>
        <sz val="14"/>
        <rFont val="Times New Roman"/>
        <family val="1"/>
        <charset val="238"/>
      </rPr>
      <t>(25+44)</t>
    </r>
  </si>
  <si>
    <r>
      <t xml:space="preserve">Koszty podstawowej działalności operacyjnej </t>
    </r>
    <r>
      <rPr>
        <sz val="12"/>
        <rFont val="Times New Roman"/>
        <family val="1"/>
        <charset val="238"/>
      </rPr>
      <t xml:space="preserve"> (41)</t>
    </r>
  </si>
  <si>
    <t>Amortyzacja</t>
  </si>
  <si>
    <t>Zużycie materiałów i energii</t>
  </si>
  <si>
    <t>Usługi obce</t>
  </si>
  <si>
    <t>Podatki i opłaty</t>
  </si>
  <si>
    <t>Wynagrodzenia</t>
  </si>
  <si>
    <t>w tym wynikające ze stosunku pracy</t>
  </si>
  <si>
    <t>Ubezpieczenia społeczne i inne świadczenia</t>
  </si>
  <si>
    <t>w tym</t>
  </si>
  <si>
    <t>składki z tytułu ubezpieczeń społecznych i funduszu pracy</t>
  </si>
  <si>
    <t xml:space="preserve">w tym </t>
  </si>
  <si>
    <t>składki z tytułu ubezpieczeń społecznych wypłacane od stypendiów doktoranckich w szkołach doktorskich</t>
  </si>
  <si>
    <t>odpis na zakładowy fundusz świadczeń socjalnych</t>
  </si>
  <si>
    <t>odpis na własny fundusz na stypendia</t>
  </si>
  <si>
    <t>stypendia doktoranckie w szkołach doktorskich</t>
  </si>
  <si>
    <t>Pozostałe koszty rodzajowe</t>
  </si>
  <si>
    <t>Ogółem koszty rodzajowe (26+27+28+29+30+32+38)</t>
  </si>
  <si>
    <t>Zmiana stanu produktów (zwiększenia – wartość ujemna, zmniejszenia − wartość dodatnia)</t>
  </si>
  <si>
    <t>Ogółem koszty własne podstawowej działalności operacyjnej (39+40)</t>
  </si>
  <si>
    <t>koszty utrzymania domów i stołówek studenckich</t>
  </si>
  <si>
    <t>koszty działalności gospodarczej wyodrębnionej</t>
  </si>
  <si>
    <r>
      <t xml:space="preserve">Pozostałe koszty </t>
    </r>
    <r>
      <rPr>
        <sz val="12"/>
        <rFont val="Times New Roman"/>
        <family val="1"/>
        <charset val="238"/>
      </rPr>
      <t>(45+46)</t>
    </r>
  </si>
  <si>
    <t xml:space="preserve">Wartość sprzedanych towarów i materiałów </t>
  </si>
  <si>
    <t>Pozostałe koszty operacyjne (47+48)</t>
  </si>
  <si>
    <t>strata z tytułu rozchodu niefinansowych aktywów trwałych</t>
  </si>
  <si>
    <t>inne pozostałe koszty operacyjne</t>
  </si>
  <si>
    <r>
      <t xml:space="preserve">C. Zysk (strata) z działalności operacyjnej </t>
    </r>
    <r>
      <rPr>
        <sz val="14"/>
        <rFont val="Times New Roman"/>
        <family val="1"/>
        <charset val="238"/>
      </rPr>
      <t xml:space="preserve"> (01</t>
    </r>
    <r>
      <rPr>
        <sz val="14"/>
        <rFont val="Calibri"/>
        <family val="2"/>
        <charset val="238"/>
      </rPr>
      <t>−</t>
    </r>
    <r>
      <rPr>
        <sz val="14"/>
        <rFont val="Times New Roman"/>
        <family val="1"/>
        <charset val="238"/>
      </rPr>
      <t>24)</t>
    </r>
  </si>
  <si>
    <t>D. Przychody finansowe</t>
  </si>
  <si>
    <t xml:space="preserve">w tym odsetki uzyskane </t>
  </si>
  <si>
    <t>E. Koszty finansowe</t>
  </si>
  <si>
    <t>w tym odsetki zapłacone</t>
  </si>
  <si>
    <r>
      <t xml:space="preserve">F. Zysk (strata) brutto </t>
    </r>
    <r>
      <rPr>
        <sz val="14"/>
        <rFont val="Times New Roman"/>
        <family val="1"/>
        <charset val="238"/>
      </rPr>
      <t>(49+50-52)</t>
    </r>
  </si>
  <si>
    <t>G.  Podatek dochodowy</t>
  </si>
  <si>
    <t>H.  Pozostałe obowiązkowe zmniejszenia zysku (zwiększenia straty)</t>
  </si>
  <si>
    <r>
      <t xml:space="preserve">I. Zysk (strata) netto </t>
    </r>
    <r>
      <rPr>
        <sz val="14"/>
        <rFont val="Times New Roman"/>
        <family val="1"/>
        <charset val="238"/>
      </rPr>
      <t>(54-55-56)</t>
    </r>
  </si>
  <si>
    <r>
      <t>Dział II.  Fundusze uczelni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</si>
  <si>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Wyszczególnienie</t>
  </si>
  <si>
    <t>Fundusz zasadniczy</t>
  </si>
  <si>
    <t>stan funduszu na początek roku</t>
  </si>
  <si>
    <t>zwiększenia ogółem</t>
  </si>
  <si>
    <t>odpisy z zysku netto</t>
  </si>
  <si>
    <t>równowartość zakończonych i oddanych do użytkowania inwestycji budowlanych</t>
  </si>
  <si>
    <t>aktualizacja wyceny środków trwałych</t>
  </si>
  <si>
    <t>zmniejszenia ogółem</t>
  </si>
  <si>
    <t>pokrycie straty netto</t>
  </si>
  <si>
    <r>
      <t>stan funduszu na koniec okresu sprawozdawczego</t>
    </r>
    <r>
      <rPr>
        <sz val="12"/>
        <rFont val="Times New Roman"/>
        <family val="1"/>
        <charset val="238"/>
      </rPr>
      <t xml:space="preserve"> (01+02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06)</t>
    </r>
  </si>
  <si>
    <t>Fundusz 
stypendialny</t>
  </si>
  <si>
    <t>w tym odpis w ciężar kosztów działalności podstawowej ze środków subwencji</t>
  </si>
  <si>
    <r>
      <t>stan funduszu na koniec okresu sprawozdawczego</t>
    </r>
    <r>
      <rPr>
        <sz val="12"/>
        <rFont val="Times New Roman"/>
        <family val="1"/>
        <charset val="238"/>
      </rPr>
      <t xml:space="preserve"> (10+11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13)</t>
    </r>
  </si>
  <si>
    <t>Zakładowy fundusz świadczeń socjalnych</t>
  </si>
  <si>
    <r>
      <t>stan funduszu na koniec okresu sprawozdawczego</t>
    </r>
    <r>
      <rPr>
        <sz val="12"/>
        <rFont val="Times New Roman"/>
        <family val="1"/>
        <charset val="238"/>
      </rPr>
      <t xml:space="preserve"> (15+16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17)</t>
    </r>
  </si>
  <si>
    <t>Własny fundusz 
na stypendia</t>
  </si>
  <si>
    <t>w tym odpis w ciężar kosztów działalności w zakresie kształcenia 
i działalności naukowej</t>
  </si>
  <si>
    <r>
      <t>stan funduszu na koniec okresu sprawozdawczego</t>
    </r>
    <r>
      <rPr>
        <sz val="12"/>
        <rFont val="Times New Roman"/>
        <family val="1"/>
        <charset val="238"/>
      </rPr>
      <t xml:space="preserve"> (19+20-22)</t>
    </r>
  </si>
  <si>
    <t>Fundusz wsparcia osób niepełnosprawnych</t>
  </si>
  <si>
    <t xml:space="preserve">stan funduszu na początek roku </t>
  </si>
  <si>
    <t>zwiększenie ogółem</t>
  </si>
  <si>
    <t>zmniejszenie ogółem</t>
  </si>
  <si>
    <r>
      <t>stan funduszu na koniec okresu sprawozdawczego</t>
    </r>
    <r>
      <rPr>
        <sz val="12"/>
        <rFont val="Times New Roman"/>
        <family val="1"/>
        <charset val="238"/>
      </rPr>
      <t xml:space="preserve"> (24+25-26)</t>
    </r>
  </si>
  <si>
    <t xml:space="preserve">Dział III. Zatrudnienie i wynagrodzenia w grupach stanowisk </t>
  </si>
  <si>
    <t>Zatrudnienie</t>
  </si>
  <si>
    <t>Wynagrodzenia wynikające ze stosunku pracy 
(4+7)</t>
  </si>
  <si>
    <t>osobowe</t>
  </si>
  <si>
    <t>dodatkowe wynagrodzenie roczne</t>
  </si>
  <si>
    <t>dodatek 
za staż pracy</t>
  </si>
  <si>
    <t>nagrody rektora</t>
  </si>
  <si>
    <t xml:space="preserve"> Razem </t>
  </si>
  <si>
    <t>Nauczyciele akademiccy</t>
  </si>
  <si>
    <t>z tego 
w grupach stanowisk</t>
  </si>
  <si>
    <t>profesorów</t>
  </si>
  <si>
    <t>profesorów uczelni</t>
  </si>
  <si>
    <t>adiunktów</t>
  </si>
  <si>
    <t>asystentów</t>
  </si>
  <si>
    <t>Pracownicy niebędący nauczycielami akademickimi</t>
  </si>
  <si>
    <t>Należy podać:</t>
  </si>
  <si>
    <t xml:space="preserve">- przeciętne zatrudnienie w przeliczeniu na pełne etaty, z jednym znakiem po przecinku, </t>
  </si>
  <si>
    <t>Dział IV. Informacje rzeczowe i uzupełniające</t>
  </si>
  <si>
    <t>Jednostka miary</t>
  </si>
  <si>
    <t>Liczba studentów ogółem (02+03)</t>
  </si>
  <si>
    <t>osoby</t>
  </si>
  <si>
    <t>studiów stacjonarnych</t>
  </si>
  <si>
    <t>studiów niestacjonarnych</t>
  </si>
  <si>
    <r>
      <t xml:space="preserve">studenci, o których mowa w art. 444 ust. 6 ustawy </t>
    </r>
    <r>
      <rPr>
        <i/>
        <sz val="12"/>
        <rFont val="Times New Roman"/>
        <family val="1"/>
        <charset val="238"/>
      </rPr>
      <t>Prawo o szkolnictwie wyższym i nauce</t>
    </r>
  </si>
  <si>
    <t>Liczba uczestników studiów doktoranckich ogółem</t>
  </si>
  <si>
    <t xml:space="preserve">liczba uczestników stacjonarnych studiów doktoranckich </t>
  </si>
  <si>
    <r>
      <t xml:space="preserve">liczba osób pobierających stypendium doktoranckie, o którym mowa w art. 200 ust. 1 ustawy </t>
    </r>
    <r>
      <rPr>
        <i/>
        <sz val="12"/>
        <rFont val="Times New Roman"/>
        <family val="1"/>
        <charset val="238"/>
      </rPr>
      <t>Prawo o szkolnictwie wyższym</t>
    </r>
  </si>
  <si>
    <t>liczba doktorantów w szkołach doktorskich</t>
  </si>
  <si>
    <r>
      <t xml:space="preserve">liczba osób pobierających stypendium doktoranckie, o którym mowa w art. 209 ust. 1 ustawy </t>
    </r>
    <r>
      <rPr>
        <i/>
        <sz val="12"/>
        <rFont val="Times New Roman"/>
        <family val="1"/>
        <charset val="238"/>
      </rPr>
      <t>Prawo o szkolnictwie wyższym i nauce</t>
    </r>
  </si>
  <si>
    <r>
      <t xml:space="preserve">liczba osób pobierających zwiększone stypendium doktoranckie, o którym mowa w art. 209 ust. 7 ustawy </t>
    </r>
    <r>
      <rPr>
        <i/>
        <sz val="12"/>
        <rFont val="Times New Roman"/>
        <family val="1"/>
        <charset val="238"/>
      </rPr>
      <t>Prawo o szkolnictwie wyższym i nauce</t>
    </r>
  </si>
  <si>
    <t>Kwota stypendiów dla studentów i doktorantów</t>
  </si>
  <si>
    <t>tys. zł</t>
  </si>
  <si>
    <t>Przychody z tytułu komercjalizacji wyników badań naukowych i prac rozwojowych</t>
  </si>
  <si>
    <t xml:space="preserve">Koszty remontów budynków i lokali oraz obiektów inżynierii lądowej i wodnej </t>
  </si>
  <si>
    <t>Nakłady na rzeczowe aktywa trwałe i wartości niematerialne i prawne</t>
  </si>
  <si>
    <t>w tym nakłady na urządzenia techniczne i maszyny, środki transportu i inne środki trwałe</t>
  </si>
  <si>
    <t>z wiersza 14</t>
  </si>
  <si>
    <t xml:space="preserve">Nakłady na rzeczowe aktywa trwałe i wartości niematerialne i prawne sfinansowane lub dofinasowane z subwencji na utrzymanie potencjału dydaktycznego i badawczego </t>
  </si>
  <si>
    <t>Nakłady na rzeczowe aktywa trwałe i wartości niematerialne i prawne sfinansowane lub dofinasowane z dotacji celowych</t>
  </si>
  <si>
    <t xml:space="preserve">Nakłady na rzeczowe aktywa trwałe i wartości niematerialne i prawne sfinansowane lub dofinasowane ze środków przekazanych przez Narodowego Centrum Badań i Rozwoju </t>
  </si>
  <si>
    <t xml:space="preserve">Nakłady na rzeczowe aktywa trwałe i wartości niematerialne i prawne sfinansowane lub dofinasowane ze środków przekazanych przez Narodowe Centrum Nauki </t>
  </si>
  <si>
    <t>Nakłady na rzeczowe aktywa trwałe i wartości niematerialne i prawne sfinansowane lub dofinasowane ze środków pochodzących z pomocy zagranicznej i niepodlegających zwrotowi</t>
  </si>
  <si>
    <t>w tym z Unii Europejskiej</t>
  </si>
  <si>
    <t>Nakłady na rzeczowe aktywa trwałe i wartości niematerialne i prawne sfinansowane ze środków innych niż wymienione w wierszach 16-20,  a także otrzymanych nieodpłatnie</t>
  </si>
  <si>
    <t>w tym środki subwencji inwestycyjnej przeznaczone na działalność bieżącą</t>
  </si>
  <si>
    <t>03.1</t>
  </si>
  <si>
    <t>Nakłady na rzeczowe aktywa trwałe i wartości niematerialne i prawne sfinansowane lub dofinasowane z subwencji inwestycyjnej</t>
  </si>
  <si>
    <t>Nakłady na rzeczowe aktywa trwałe i wartości niematerialne i prawne podlegające jednorazowym odpisom amortyzacyjnym</t>
  </si>
  <si>
    <t>23</t>
  </si>
  <si>
    <t>24</t>
  </si>
  <si>
    <r>
      <t>A.  Przychody z działalności operacyjnej</t>
    </r>
    <r>
      <rPr>
        <sz val="14"/>
        <rFont val="Times New Roman"/>
        <family val="1"/>
        <charset val="238"/>
      </rPr>
      <t xml:space="preserve"> (02+18)</t>
    </r>
  </si>
  <si>
    <t>Plan rzeczowo-finansowy na 2023 r.</t>
  </si>
  <si>
    <t>Plan na 2023 rok</t>
  </si>
  <si>
    <t>Akademia Sztuk Teatralnych im. Stanisława Wyspiańskiego w Krakowie</t>
  </si>
  <si>
    <t>Plan po zmianach</t>
  </si>
  <si>
    <r>
      <t xml:space="preserve">- przeciętne zatrudnienie w miesiącu należy obliczyć metodą </t>
    </r>
    <r>
      <rPr>
        <b/>
        <sz val="9"/>
        <rFont val="Arial"/>
        <family val="2"/>
        <charset val="238"/>
      </rPr>
      <t xml:space="preserve">średniej chronologicznej </t>
    </r>
    <r>
      <rPr>
        <sz val="9"/>
        <rFont val="Arial"/>
        <family val="2"/>
        <charset val="238"/>
      </rPr>
      <t>(zgodnie z metodyką określoną w formularzu GUS Z-06),</t>
    </r>
  </si>
  <si>
    <r>
      <t xml:space="preserve">- wynagrodzenia w </t>
    </r>
    <r>
      <rPr>
        <b/>
        <sz val="9"/>
        <rFont val="Arial"/>
        <family val="2"/>
        <charset val="238"/>
      </rPr>
      <t>tysiącach złotych,</t>
    </r>
    <r>
      <rPr>
        <sz val="9"/>
        <rFont val="Arial"/>
        <family val="2"/>
        <charset val="238"/>
      </rPr>
      <t xml:space="preserve"> z jednym znakiem po przecinku.</t>
    </r>
  </si>
  <si>
    <t>plan po zmianach</t>
  </si>
  <si>
    <t>Inne fundusze tworzone na podstawie odrębnych ustaw lub statutu uczelni</t>
  </si>
  <si>
    <r>
      <t>stan funduszu na koniec okresu sprawozdawczego</t>
    </r>
    <r>
      <rPr>
        <sz val="12"/>
        <rFont val="Times New Roman"/>
        <family val="1"/>
        <charset val="238"/>
      </rPr>
      <t xml:space="preserve"> (23+24-25)</t>
    </r>
  </si>
  <si>
    <t>Fundusz Stypendialny dla wybitnych naukowców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</si>
</sst>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_ ;[Red]\-#,##0.0\ "/>
  </numFmts>
  <fonts count="34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6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sz val="14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4"/>
      <name val="Calibri"/>
      <family val="2"/>
      <charset val="238"/>
    </font>
    <font>
      <sz val="12"/>
      <name val="Arial"/>
      <family val="2"/>
      <charset val="238"/>
    </font>
    <font>
      <sz val="12"/>
      <name val="Calibri"/>
      <family val="2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9"/>
      <name val="Arial"/>
      <family val="2"/>
      <charset val="238"/>
    </font>
    <font>
      <sz val="9"/>
      <name val="Arial"/>
      <family val="2"/>
      <charset val="238"/>
    </font>
    <font>
      <sz val="9"/>
      <name val="Times New Roman"/>
      <family val="1"/>
      <charset val="238"/>
    </font>
    <font>
      <b/>
      <sz val="9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31"/>
      </patternFill>
    </fill>
  </fills>
  <borders count="7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287">
    <xf numFmtId="0" fontId="0" fillId="0" borderId="0" xfId="0"/>
    <xf numFmtId="0" fontId="1" fillId="0" borderId="0" xfId="1" applyAlignment="1" applyProtection="1">
      <alignment horizontal="center"/>
    </xf>
    <xf numFmtId="0" fontId="5" fillId="0" borderId="0" xfId="1" applyFont="1" applyAlignment="1" applyProtection="1">
      <alignment horizontal="center" vertical="center" wrapText="1"/>
    </xf>
    <xf numFmtId="0" fontId="7" fillId="0" borderId="0" xfId="1" applyFont="1" applyAlignment="1" applyProtection="1">
      <alignment horizontal="left" vertical="center"/>
    </xf>
    <xf numFmtId="0" fontId="1" fillId="0" borderId="0" xfId="1" applyAlignment="1" applyProtection="1">
      <alignment wrapText="1"/>
    </xf>
    <xf numFmtId="0" fontId="8" fillId="0" borderId="7" xfId="1" quotePrefix="1" applyFont="1" applyFill="1" applyBorder="1" applyAlignment="1" applyProtection="1">
      <alignment horizontal="center" vertical="center" wrapText="1"/>
    </xf>
    <xf numFmtId="0" fontId="8" fillId="0" borderId="5" xfId="1" quotePrefix="1" applyFont="1" applyFill="1" applyBorder="1" applyAlignment="1" applyProtection="1">
      <alignment horizontal="center" vertical="center" wrapText="1"/>
    </xf>
    <xf numFmtId="0" fontId="8" fillId="0" borderId="11" xfId="1" quotePrefix="1" applyFont="1" applyFill="1" applyBorder="1" applyAlignment="1" applyProtection="1">
      <alignment horizontal="center" vertical="center" wrapText="1"/>
    </xf>
    <xf numFmtId="0" fontId="8" fillId="0" borderId="16" xfId="1" quotePrefix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wrapText="1"/>
    </xf>
    <xf numFmtId="0" fontId="7" fillId="0" borderId="0" xfId="1" applyFont="1" applyFill="1" applyBorder="1" applyAlignment="1" applyProtection="1">
      <alignment horizontal="left" wrapText="1"/>
    </xf>
    <xf numFmtId="0" fontId="8" fillId="0" borderId="7" xfId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0" fillId="0" borderId="0" xfId="0" applyProtection="1"/>
    <xf numFmtId="0" fontId="7" fillId="0" borderId="0" xfId="1" applyFont="1" applyFill="1" applyBorder="1" applyAlignment="1" applyProtection="1">
      <alignment horizontal="left" wrapText="1"/>
      <protection locked="0"/>
    </xf>
    <xf numFmtId="0" fontId="1" fillId="0" borderId="0" xfId="1" applyFont="1" applyProtection="1">
      <protection locked="0"/>
    </xf>
    <xf numFmtId="0" fontId="8" fillId="0" borderId="35" xfId="1" quotePrefix="1" applyFont="1" applyFill="1" applyBorder="1" applyAlignment="1" applyProtection="1">
      <alignment horizontal="center" vertical="center" wrapText="1"/>
    </xf>
    <xf numFmtId="0" fontId="8" fillId="0" borderId="35" xfId="1" applyFont="1" applyFill="1" applyBorder="1" applyAlignment="1" applyProtection="1">
      <alignment horizontal="center" vertical="center" wrapText="1"/>
    </xf>
    <xf numFmtId="164" fontId="6" fillId="0" borderId="17" xfId="1" applyNumberFormat="1" applyFont="1" applyFill="1" applyBorder="1" applyAlignment="1" applyProtection="1">
      <alignment horizontal="right" vertical="center" wrapText="1"/>
    </xf>
    <xf numFmtId="0" fontId="8" fillId="0" borderId="16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6" fillId="0" borderId="0" xfId="1" applyFont="1" applyAlignment="1" applyProtection="1">
      <alignment wrapText="1"/>
      <protection locked="0"/>
    </xf>
    <xf numFmtId="0" fontId="1" fillId="0" borderId="0" xfId="2" applyAlignment="1" applyProtection="1">
      <alignment horizontal="left" vertical="center"/>
    </xf>
    <xf numFmtId="0" fontId="1" fillId="0" borderId="0" xfId="2" applyProtection="1"/>
    <xf numFmtId="0" fontId="8" fillId="0" borderId="0" xfId="2" applyFont="1" applyAlignment="1" applyProtection="1">
      <alignment vertical="center"/>
    </xf>
    <xf numFmtId="0" fontId="8" fillId="0" borderId="60" xfId="2" applyFont="1" applyBorder="1" applyAlignment="1" applyProtection="1">
      <alignment horizontal="center" vertical="center"/>
    </xf>
    <xf numFmtId="0" fontId="8" fillId="0" borderId="60" xfId="2" applyFont="1" applyBorder="1" applyAlignment="1" applyProtection="1">
      <alignment horizontal="center" vertical="center" wrapText="1"/>
    </xf>
    <xf numFmtId="0" fontId="8" fillId="0" borderId="61" xfId="2" applyFont="1" applyBorder="1" applyAlignment="1" applyProtection="1">
      <alignment horizontal="center" vertical="center" wrapText="1"/>
    </xf>
    <xf numFmtId="0" fontId="8" fillId="0" borderId="55" xfId="2" applyFont="1" applyBorder="1" applyAlignment="1" applyProtection="1">
      <alignment horizontal="center" vertical="center" wrapText="1"/>
    </xf>
    <xf numFmtId="0" fontId="1" fillId="0" borderId="0" xfId="2" applyAlignment="1" applyProtection="1">
      <alignment horizontal="center" vertical="center" wrapText="1"/>
    </xf>
    <xf numFmtId="0" fontId="1" fillId="0" borderId="0" xfId="2" applyAlignment="1" applyProtection="1">
      <alignment wrapText="1"/>
    </xf>
    <xf numFmtId="0" fontId="1" fillId="0" borderId="0" xfId="2" applyAlignment="1" applyProtection="1">
      <alignment horizontal="center"/>
    </xf>
    <xf numFmtId="0" fontId="1" fillId="0" borderId="0" xfId="2" applyAlignment="1" applyProtection="1"/>
    <xf numFmtId="0" fontId="7" fillId="0" borderId="0" xfId="2" applyFont="1" applyAlignment="1" applyProtection="1">
      <alignment horizontal="left" vertical="center" wrapText="1"/>
    </xf>
    <xf numFmtId="0" fontId="8" fillId="0" borderId="7" xfId="2" applyFont="1" applyBorder="1" applyAlignment="1" applyProtection="1">
      <alignment vertical="center" wrapText="1"/>
    </xf>
    <xf numFmtId="49" fontId="8" fillId="0" borderId="5" xfId="1" quotePrefix="1" applyNumberFormat="1" applyFont="1" applyFill="1" applyBorder="1" applyAlignment="1" applyProtection="1">
      <alignment horizontal="center" vertical="center" wrapText="1"/>
    </xf>
    <xf numFmtId="0" fontId="8" fillId="0" borderId="7" xfId="2" applyFont="1" applyFill="1" applyBorder="1" applyAlignment="1" applyProtection="1">
      <alignment horizontal="center" vertical="center" wrapText="1"/>
    </xf>
    <xf numFmtId="0" fontId="8" fillId="0" borderId="16" xfId="2" applyFont="1" applyBorder="1" applyAlignment="1" applyProtection="1">
      <alignment horizontal="center" vertical="center" wrapText="1"/>
    </xf>
    <xf numFmtId="0" fontId="8" fillId="0" borderId="16" xfId="2" applyFont="1" applyFill="1" applyBorder="1" applyAlignment="1" applyProtection="1">
      <alignment horizontal="center" vertical="center" wrapText="1"/>
    </xf>
    <xf numFmtId="0" fontId="7" fillId="3" borderId="22" xfId="2" applyFont="1" applyFill="1" applyBorder="1" applyAlignment="1" applyProtection="1">
      <alignment horizontal="center" vertical="center" wrapText="1"/>
    </xf>
    <xf numFmtId="0" fontId="8" fillId="0" borderId="7" xfId="2" applyFont="1" applyBorder="1" applyAlignment="1" applyProtection="1">
      <alignment horizontal="left" vertical="center" wrapText="1"/>
    </xf>
    <xf numFmtId="0" fontId="8" fillId="0" borderId="7" xfId="2" applyFont="1" applyBorder="1" applyAlignment="1" applyProtection="1">
      <alignment horizontal="center" vertical="center" wrapText="1"/>
    </xf>
    <xf numFmtId="0" fontId="7" fillId="3" borderId="68" xfId="2" applyFont="1" applyFill="1" applyBorder="1" applyAlignment="1" applyProtection="1">
      <alignment horizontal="center" vertical="center" wrapText="1"/>
    </xf>
    <xf numFmtId="165" fontId="0" fillId="0" borderId="0" xfId="0" applyNumberFormat="1"/>
    <xf numFmtId="3" fontId="3" fillId="0" borderId="54" xfId="2" applyNumberFormat="1" applyFont="1" applyFill="1" applyBorder="1" applyAlignment="1" applyProtection="1">
      <alignment horizontal="right" vertical="center" wrapText="1"/>
    </xf>
    <xf numFmtId="3" fontId="13" fillId="0" borderId="54" xfId="2" applyNumberFormat="1" applyFont="1" applyBorder="1" applyAlignment="1" applyProtection="1">
      <alignment vertical="center"/>
      <protection locked="0"/>
    </xf>
    <xf numFmtId="164" fontId="13" fillId="0" borderId="54" xfId="2" applyNumberFormat="1" applyFont="1" applyFill="1" applyBorder="1" applyAlignment="1" applyProtection="1">
      <alignment vertical="center"/>
      <protection locked="0"/>
    </xf>
    <xf numFmtId="164" fontId="13" fillId="0" borderId="60" xfId="2" applyNumberFormat="1" applyFont="1" applyFill="1" applyBorder="1" applyAlignment="1" applyProtection="1">
      <alignment vertical="center"/>
      <protection locked="0"/>
    </xf>
    <xf numFmtId="164" fontId="13" fillId="0" borderId="69" xfId="2" applyNumberFormat="1" applyFont="1" applyFill="1" applyBorder="1" applyAlignment="1" applyProtection="1">
      <alignment vertical="center"/>
      <protection locked="0"/>
    </xf>
    <xf numFmtId="0" fontId="23" fillId="0" borderId="6" xfId="0" applyFont="1" applyBorder="1"/>
    <xf numFmtId="0" fontId="24" fillId="0" borderId="6" xfId="0" applyFont="1" applyBorder="1"/>
    <xf numFmtId="165" fontId="24" fillId="0" borderId="6" xfId="0" applyNumberFormat="1" applyFont="1" applyBorder="1"/>
    <xf numFmtId="0" fontId="9" fillId="0" borderId="27" xfId="2" applyFont="1" applyBorder="1" applyAlignment="1" applyProtection="1">
      <alignment horizontal="center" vertical="top" wrapText="1"/>
    </xf>
    <xf numFmtId="0" fontId="9" fillId="0" borderId="70" xfId="2" applyFont="1" applyBorder="1" applyAlignment="1" applyProtection="1">
      <alignment horizontal="center" vertical="top" wrapText="1"/>
    </xf>
    <xf numFmtId="0" fontId="9" fillId="0" borderId="40" xfId="2" applyFont="1" applyBorder="1" applyAlignment="1" applyProtection="1">
      <alignment horizontal="center" vertical="top" wrapText="1"/>
    </xf>
    <xf numFmtId="0" fontId="7" fillId="3" borderId="72" xfId="2" applyFont="1" applyFill="1" applyBorder="1" applyAlignment="1" applyProtection="1">
      <alignment horizontal="center" vertical="center" wrapText="1"/>
    </xf>
    <xf numFmtId="0" fontId="7" fillId="3" borderId="73" xfId="2" applyFont="1" applyFill="1" applyBorder="1" applyAlignment="1" applyProtection="1">
      <alignment horizontal="center" vertical="center" wrapText="1"/>
    </xf>
    <xf numFmtId="165" fontId="21" fillId="3" borderId="73" xfId="0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 applyProtection="1">
      <alignment horizontal="left" wrapText="1"/>
    </xf>
    <xf numFmtId="0" fontId="0" fillId="0" borderId="0" xfId="0"/>
    <xf numFmtId="0" fontId="7" fillId="3" borderId="54" xfId="2" applyFont="1" applyFill="1" applyBorder="1" applyAlignment="1" applyProtection="1">
      <alignment horizontal="center" vertical="center" wrapText="1"/>
    </xf>
    <xf numFmtId="165" fontId="24" fillId="0" borderId="6" xfId="0" applyNumberFormat="1" applyFont="1" applyBorder="1" applyAlignment="1">
      <alignment vertical="center"/>
    </xf>
    <xf numFmtId="165" fontId="24" fillId="0" borderId="1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65" fontId="21" fillId="3" borderId="38" xfId="0" applyNumberFormat="1" applyFont="1" applyFill="1" applyBorder="1" applyAlignment="1">
      <alignment horizontal="center" vertical="center" wrapText="1"/>
    </xf>
    <xf numFmtId="165" fontId="23" fillId="0" borderId="6" xfId="0" applyNumberFormat="1" applyFont="1" applyBorder="1"/>
    <xf numFmtId="165" fontId="22" fillId="0" borderId="6" xfId="0" applyNumberFormat="1" applyFont="1" applyBorder="1"/>
    <xf numFmtId="165" fontId="22" fillId="0" borderId="17" xfId="0" applyNumberFormat="1" applyFont="1" applyBorder="1"/>
    <xf numFmtId="165" fontId="22" fillId="0" borderId="6" xfId="0" applyNumberFormat="1" applyFont="1" applyBorder="1" applyAlignment="1">
      <alignment vertical="center"/>
    </xf>
    <xf numFmtId="0" fontId="27" fillId="0" borderId="0" xfId="2" applyFont="1" applyProtection="1"/>
    <xf numFmtId="0" fontId="28" fillId="0" borderId="0" xfId="2" applyFont="1" applyProtection="1"/>
    <xf numFmtId="0" fontId="29" fillId="0" borderId="0" xfId="2" applyFont="1" applyAlignment="1" applyProtection="1">
      <alignment vertical="center"/>
    </xf>
    <xf numFmtId="0" fontId="28" fillId="0" borderId="0" xfId="2" quotePrefix="1" applyFont="1" applyProtection="1"/>
    <xf numFmtId="0" fontId="9" fillId="0" borderId="22" xfId="2" quotePrefix="1" applyFont="1" applyBorder="1" applyAlignment="1" applyProtection="1">
      <alignment horizontal="center" vertical="center" wrapText="1"/>
    </xf>
    <xf numFmtId="164" fontId="31" fillId="0" borderId="22" xfId="2" applyNumberFormat="1" applyFont="1" applyFill="1" applyBorder="1" applyAlignment="1" applyProtection="1">
      <alignment horizontal="right" vertical="center"/>
    </xf>
    <xf numFmtId="164" fontId="31" fillId="0" borderId="22" xfId="2" applyNumberFormat="1" applyFont="1" applyFill="1" applyBorder="1" applyAlignment="1" applyProtection="1">
      <alignment horizontal="right" vertical="center" wrapText="1"/>
    </xf>
    <xf numFmtId="164" fontId="31" fillId="0" borderId="63" xfId="2" applyNumberFormat="1" applyFont="1" applyFill="1" applyBorder="1" applyAlignment="1" applyProtection="1">
      <alignment horizontal="right" vertical="center" wrapText="1"/>
    </xf>
    <xf numFmtId="164" fontId="32" fillId="0" borderId="22" xfId="2" applyNumberFormat="1" applyFont="1" applyFill="1" applyBorder="1" applyAlignment="1" applyProtection="1">
      <alignment horizontal="right" vertical="center" wrapText="1"/>
      <protection locked="0"/>
    </xf>
    <xf numFmtId="0" fontId="9" fillId="0" borderId="22" xfId="2" applyFont="1" applyBorder="1" applyAlignment="1" applyProtection="1">
      <alignment horizontal="left" vertical="center" wrapText="1"/>
    </xf>
    <xf numFmtId="164" fontId="32" fillId="0" borderId="22" xfId="2" applyNumberFormat="1" applyFont="1" applyFill="1" applyBorder="1" applyAlignment="1" applyProtection="1">
      <alignment horizontal="right" vertical="center" wrapText="1"/>
    </xf>
    <xf numFmtId="164" fontId="32" fillId="0" borderId="64" xfId="2" applyNumberFormat="1" applyFont="1" applyFill="1" applyBorder="1" applyAlignment="1" applyProtection="1">
      <alignment horizontal="right" vertical="center" wrapText="1"/>
    </xf>
    <xf numFmtId="164" fontId="32" fillId="0" borderId="63" xfId="2" applyNumberFormat="1" applyFont="1" applyFill="1" applyBorder="1" applyAlignment="1" applyProtection="1">
      <alignment horizontal="right" vertical="center" wrapText="1"/>
      <protection locked="0"/>
    </xf>
    <xf numFmtId="0" fontId="9" fillId="0" borderId="66" xfId="2" quotePrefix="1" applyFont="1" applyBorder="1" applyAlignment="1" applyProtection="1">
      <alignment horizontal="center" vertical="center" wrapText="1"/>
    </xf>
    <xf numFmtId="164" fontId="31" fillId="0" borderId="66" xfId="2" applyNumberFormat="1" applyFont="1" applyFill="1" applyBorder="1" applyAlignment="1" applyProtection="1">
      <alignment horizontal="right" vertical="center"/>
      <protection locked="0"/>
    </xf>
    <xf numFmtId="164" fontId="31" fillId="0" borderId="66" xfId="2" applyNumberFormat="1" applyFont="1" applyFill="1" applyBorder="1" applyAlignment="1" applyProtection="1">
      <alignment horizontal="right" vertical="center" wrapText="1"/>
    </xf>
    <xf numFmtId="164" fontId="31" fillId="0" borderId="66" xfId="2" applyNumberFormat="1" applyFont="1" applyFill="1" applyBorder="1" applyAlignment="1" applyProtection="1">
      <alignment horizontal="right" vertical="center" wrapText="1"/>
      <protection locked="0"/>
    </xf>
    <xf numFmtId="164" fontId="32" fillId="0" borderId="66" xfId="2" applyNumberFormat="1" applyFont="1" applyFill="1" applyBorder="1" applyAlignment="1" applyProtection="1">
      <alignment horizontal="right" vertical="center" wrapText="1"/>
      <protection locked="0"/>
    </xf>
    <xf numFmtId="164" fontId="32" fillId="0" borderId="67" xfId="2" applyNumberFormat="1" applyFont="1" applyFill="1" applyBorder="1" applyAlignment="1" applyProtection="1">
      <alignment horizontal="right" vertical="center" wrapText="1"/>
      <protection locked="0"/>
    </xf>
    <xf numFmtId="165" fontId="23" fillId="0" borderId="6" xfId="0" applyNumberFormat="1" applyFont="1" applyBorder="1" applyAlignment="1">
      <alignment vertical="center"/>
    </xf>
    <xf numFmtId="0" fontId="8" fillId="0" borderId="5" xfId="1" applyFont="1" applyFill="1" applyBorder="1" applyAlignment="1" applyProtection="1">
      <alignment vertical="center" wrapText="1"/>
    </xf>
    <xf numFmtId="0" fontId="26" fillId="0" borderId="0" xfId="0" applyFont="1"/>
    <xf numFmtId="0" fontId="8" fillId="0" borderId="7" xfId="1" applyFont="1" applyFill="1" applyBorder="1" applyAlignment="1" applyProtection="1">
      <alignment vertical="center" wrapText="1"/>
    </xf>
    <xf numFmtId="0" fontId="7" fillId="3" borderId="54" xfId="2" applyFont="1" applyFill="1" applyBorder="1" applyAlignment="1" applyProtection="1">
      <alignment horizontal="center" vertical="center" wrapText="1"/>
    </xf>
    <xf numFmtId="0" fontId="0" fillId="0" borderId="6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165" fontId="23" fillId="0" borderId="20" xfId="0" applyNumberFormat="1" applyFont="1" applyBorder="1" applyAlignment="1">
      <alignment vertical="center"/>
    </xf>
    <xf numFmtId="165" fontId="22" fillId="0" borderId="20" xfId="0" applyNumberFormat="1" applyFont="1" applyBorder="1" applyAlignment="1">
      <alignment vertical="center"/>
    </xf>
    <xf numFmtId="165" fontId="22" fillId="0" borderId="20" xfId="0" applyNumberFormat="1" applyFont="1" applyBorder="1"/>
    <xf numFmtId="165" fontId="22" fillId="0" borderId="14" xfId="0" applyNumberFormat="1" applyFont="1" applyBorder="1"/>
    <xf numFmtId="0" fontId="0" fillId="0" borderId="6" xfId="0" applyBorder="1" applyAlignment="1">
      <alignment horizontal="center"/>
    </xf>
    <xf numFmtId="0" fontId="18" fillId="0" borderId="20" xfId="0" applyNumberFormat="1" applyFont="1" applyBorder="1" applyAlignment="1">
      <alignment horizontal="center"/>
    </xf>
    <xf numFmtId="165" fontId="23" fillId="0" borderId="20" xfId="0" applyNumberFormat="1" applyFont="1" applyBorder="1"/>
    <xf numFmtId="165" fontId="33" fillId="0" borderId="0" xfId="0" applyNumberFormat="1" applyFont="1"/>
    <xf numFmtId="165" fontId="5" fillId="0" borderId="17" xfId="1" applyNumberFormat="1" applyFont="1" applyFill="1" applyBorder="1" applyAlignment="1" applyProtection="1">
      <alignment horizontal="right" vertical="center" wrapText="1"/>
    </xf>
    <xf numFmtId="164" fontId="13" fillId="0" borderId="20" xfId="1" applyNumberFormat="1" applyFont="1" applyFill="1" applyBorder="1" applyAlignment="1" applyProtection="1">
      <alignment vertical="center"/>
      <protection locked="0"/>
    </xf>
    <xf numFmtId="164" fontId="13" fillId="2" borderId="20" xfId="1" applyNumberFormat="1" applyFont="1" applyFill="1" applyBorder="1" applyAlignment="1" applyProtection="1">
      <alignment vertical="center"/>
      <protection locked="0"/>
    </xf>
    <xf numFmtId="164" fontId="6" fillId="0" borderId="32" xfId="1" applyNumberFormat="1" applyFont="1" applyFill="1" applyBorder="1" applyAlignment="1" applyProtection="1">
      <alignment vertical="center"/>
      <protection locked="0"/>
    </xf>
    <xf numFmtId="164" fontId="6" fillId="0" borderId="14" xfId="1" applyNumberFormat="1" applyFont="1" applyFill="1" applyBorder="1" applyAlignment="1" applyProtection="1">
      <alignment horizontal="right" vertical="center" wrapText="1"/>
    </xf>
    <xf numFmtId="164" fontId="13" fillId="0" borderId="20" xfId="1" applyNumberFormat="1" applyFont="1" applyFill="1" applyBorder="1" applyAlignment="1" applyProtection="1">
      <alignment vertical="center"/>
    </xf>
    <xf numFmtId="164" fontId="6" fillId="0" borderId="70" xfId="1" applyNumberFormat="1" applyFont="1" applyFill="1" applyBorder="1" applyAlignment="1" applyProtection="1">
      <alignment vertical="center" wrapText="1"/>
      <protection locked="0"/>
    </xf>
    <xf numFmtId="164" fontId="13" fillId="0" borderId="70" xfId="1" applyNumberFormat="1" applyFont="1" applyFill="1" applyBorder="1" applyAlignment="1" applyProtection="1">
      <alignment vertical="center" wrapText="1"/>
      <protection locked="0"/>
    </xf>
    <xf numFmtId="0" fontId="9" fillId="0" borderId="12" xfId="1" applyFont="1" applyBorder="1" applyAlignment="1" applyProtection="1">
      <alignment horizontal="center" vertical="center"/>
    </xf>
    <xf numFmtId="0" fontId="7" fillId="3" borderId="74" xfId="2" applyFont="1" applyFill="1" applyBorder="1" applyAlignment="1" applyProtection="1">
      <alignment horizontal="center" vertical="center" wrapText="1"/>
    </xf>
    <xf numFmtId="165" fontId="33" fillId="0" borderId="6" xfId="0" applyNumberFormat="1" applyFont="1" applyBorder="1"/>
    <xf numFmtId="165" fontId="33" fillId="0" borderId="40" xfId="0" applyNumberFormat="1" applyFont="1" applyBorder="1"/>
    <xf numFmtId="165" fontId="5" fillId="0" borderId="38" xfId="1" applyNumberFormat="1" applyFont="1" applyFill="1" applyBorder="1" applyAlignment="1" applyProtection="1">
      <alignment vertical="center"/>
      <protection locked="0"/>
    </xf>
    <xf numFmtId="165" fontId="33" fillId="0" borderId="38" xfId="0" applyNumberFormat="1" applyFont="1" applyBorder="1"/>
    <xf numFmtId="164" fontId="0" fillId="0" borderId="0" xfId="0" applyNumberFormat="1"/>
    <xf numFmtId="164" fontId="31" fillId="0" borderId="67" xfId="2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1" applyProtection="1">
      <protection locked="0"/>
    </xf>
    <xf numFmtId="0" fontId="6" fillId="0" borderId="0" xfId="1" applyFont="1" applyAlignment="1" applyProtection="1">
      <alignment wrapText="1"/>
      <protection locked="0"/>
    </xf>
    <xf numFmtId="0" fontId="8" fillId="0" borderId="7" xfId="1" applyFont="1" applyFill="1" applyBorder="1" applyAlignment="1" applyProtection="1">
      <alignment horizontal="center" vertical="center" wrapText="1"/>
    </xf>
    <xf numFmtId="0" fontId="8" fillId="0" borderId="16" xfId="1" applyFont="1" applyFill="1" applyBorder="1" applyAlignment="1" applyProtection="1">
      <alignment horizontal="center" vertical="center" wrapText="1"/>
    </xf>
    <xf numFmtId="0" fontId="8" fillId="0" borderId="35" xfId="1" applyFont="1" applyFill="1" applyBorder="1" applyAlignment="1" applyProtection="1">
      <alignment horizontal="center" vertical="center" wrapText="1"/>
    </xf>
    <xf numFmtId="0" fontId="1" fillId="0" borderId="0" xfId="1" applyFont="1" applyAlignment="1" applyProtection="1">
      <alignment vertical="center" wrapText="1"/>
      <protection locked="0"/>
    </xf>
    <xf numFmtId="164" fontId="6" fillId="2" borderId="32" xfId="1" applyNumberFormat="1" applyFont="1" applyFill="1" applyBorder="1" applyAlignment="1" applyProtection="1">
      <alignment wrapText="1"/>
      <protection locked="0"/>
    </xf>
    <xf numFmtId="164" fontId="13" fillId="2" borderId="20" xfId="1" applyNumberFormat="1" applyFont="1" applyFill="1" applyBorder="1" applyProtection="1">
      <protection locked="0"/>
    </xf>
    <xf numFmtId="165" fontId="33" fillId="0" borderId="7" xfId="0" applyNumberFormat="1" applyFont="1" applyBorder="1"/>
    <xf numFmtId="0" fontId="10" fillId="0" borderId="3" xfId="1" applyFont="1" applyFill="1" applyBorder="1" applyAlignment="1" applyProtection="1">
      <alignment vertical="center" wrapText="1"/>
    </xf>
    <xf numFmtId="0" fontId="10" fillId="0" borderId="4" xfId="1" applyFont="1" applyFill="1" applyBorder="1" applyAlignment="1" applyProtection="1">
      <alignment vertical="center" wrapText="1"/>
    </xf>
    <xf numFmtId="0" fontId="10" fillId="0" borderId="5" xfId="1" applyFont="1" applyFill="1" applyBorder="1" applyAlignment="1" applyProtection="1">
      <alignment vertical="center" wrapText="1"/>
    </xf>
    <xf numFmtId="0" fontId="5" fillId="0" borderId="28" xfId="1" applyFont="1" applyFill="1" applyBorder="1" applyAlignment="1" applyProtection="1">
      <alignment vertical="center" wrapText="1"/>
    </xf>
    <xf numFmtId="0" fontId="5" fillId="0" borderId="29" xfId="1" applyFont="1" applyFill="1" applyBorder="1" applyAlignment="1" applyProtection="1">
      <alignment vertical="center" wrapText="1"/>
    </xf>
    <xf numFmtId="0" fontId="5" fillId="0" borderId="15" xfId="1" applyFont="1" applyFill="1" applyBorder="1" applyAlignment="1" applyProtection="1">
      <alignment vertical="center" wrapText="1"/>
    </xf>
    <xf numFmtId="0" fontId="5" fillId="0" borderId="3" xfId="1" applyFont="1" applyFill="1" applyBorder="1" applyAlignment="1" applyProtection="1">
      <alignment vertical="center" wrapText="1"/>
    </xf>
    <xf numFmtId="0" fontId="5" fillId="0" borderId="4" xfId="1" applyFont="1" applyFill="1" applyBorder="1" applyAlignment="1" applyProtection="1">
      <alignment vertical="center" wrapText="1"/>
    </xf>
    <xf numFmtId="0" fontId="5" fillId="0" borderId="5" xfId="1" applyFont="1" applyFill="1" applyBorder="1" applyAlignment="1" applyProtection="1">
      <alignment vertical="center" wrapText="1"/>
    </xf>
    <xf numFmtId="0" fontId="8" fillId="0" borderId="3" xfId="1" applyFont="1" applyFill="1" applyBorder="1" applyAlignment="1" applyProtection="1">
      <alignment horizontal="left" vertical="center" wrapText="1" indent="1"/>
    </xf>
    <xf numFmtId="0" fontId="8" fillId="0" borderId="4" xfId="1" applyFont="1" applyFill="1" applyBorder="1" applyAlignment="1" applyProtection="1">
      <alignment horizontal="left" vertical="center" wrapText="1" indent="1"/>
    </xf>
    <xf numFmtId="0" fontId="8" fillId="0" borderId="5" xfId="1" applyFont="1" applyFill="1" applyBorder="1" applyAlignment="1" applyProtection="1">
      <alignment horizontal="left" vertical="center" wrapText="1" indent="1"/>
    </xf>
    <xf numFmtId="0" fontId="7" fillId="0" borderId="3" xfId="1" applyFont="1" applyFill="1" applyBorder="1" applyAlignment="1" applyProtection="1">
      <alignment horizontal="left" vertical="center" wrapText="1" indent="2"/>
    </xf>
    <xf numFmtId="0" fontId="7" fillId="0" borderId="4" xfId="1" applyFont="1" applyFill="1" applyBorder="1" applyAlignment="1" applyProtection="1">
      <alignment horizontal="left" vertical="center" wrapText="1" indent="2"/>
    </xf>
    <xf numFmtId="0" fontId="7" fillId="0" borderId="5" xfId="1" applyFont="1" applyFill="1" applyBorder="1" applyAlignment="1" applyProtection="1">
      <alignment horizontal="left" vertical="center" wrapText="1" indent="2"/>
    </xf>
    <xf numFmtId="0" fontId="8" fillId="0" borderId="3" xfId="1" applyFont="1" applyFill="1" applyBorder="1" applyAlignment="1" applyProtection="1">
      <alignment vertical="center" wrapText="1"/>
    </xf>
    <xf numFmtId="0" fontId="8" fillId="0" borderId="4" xfId="1" applyFont="1" applyFill="1" applyBorder="1" applyAlignment="1" applyProtection="1">
      <alignment vertical="center" wrapText="1"/>
    </xf>
    <xf numFmtId="0" fontId="8" fillId="0" borderId="5" xfId="1" applyFont="1" applyFill="1" applyBorder="1" applyAlignment="1" applyProtection="1">
      <alignment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8" fillId="0" borderId="7" xfId="1" applyFont="1" applyFill="1" applyBorder="1" applyAlignment="1" applyProtection="1">
      <alignment horizontal="left" vertical="center" wrapText="1"/>
    </xf>
    <xf numFmtId="0" fontId="8" fillId="0" borderId="21" xfId="2" applyFont="1" applyFill="1" applyBorder="1" applyAlignment="1" applyProtection="1">
      <alignment horizontal="left" vertical="center" wrapText="1" indent="2"/>
    </xf>
    <xf numFmtId="0" fontId="8" fillId="0" borderId="22" xfId="2" applyFont="1" applyFill="1" applyBorder="1" applyAlignment="1" applyProtection="1">
      <alignment horizontal="left" vertical="center" wrapText="1" indent="2"/>
    </xf>
    <xf numFmtId="0" fontId="8" fillId="0" borderId="23" xfId="1" applyFont="1" applyFill="1" applyBorder="1" applyAlignment="1" applyProtection="1">
      <alignment vertical="center" wrapText="1"/>
    </xf>
    <xf numFmtId="0" fontId="8" fillId="0" borderId="24" xfId="1" applyFont="1" applyFill="1" applyBorder="1" applyAlignment="1" applyProtection="1">
      <alignment vertical="center" wrapText="1"/>
    </xf>
    <xf numFmtId="0" fontId="8" fillId="0" borderId="25" xfId="1" applyFont="1" applyFill="1" applyBorder="1" applyAlignment="1" applyProtection="1">
      <alignment vertical="center" wrapText="1"/>
    </xf>
    <xf numFmtId="0" fontId="8" fillId="0" borderId="18" xfId="1" applyFont="1" applyFill="1" applyBorder="1" applyAlignment="1" applyProtection="1">
      <alignment horizontal="center" vertical="center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20" xfId="1" applyFont="1" applyFill="1" applyBorder="1" applyAlignment="1" applyProtection="1">
      <alignment horizontal="left" vertical="center" wrapText="1"/>
    </xf>
    <xf numFmtId="0" fontId="8" fillId="0" borderId="5" xfId="1" applyFont="1" applyFill="1" applyBorder="1" applyAlignment="1" applyProtection="1">
      <alignment horizontal="left" vertical="center" wrapText="1"/>
    </xf>
    <xf numFmtId="0" fontId="8" fillId="0" borderId="19" xfId="1" applyFont="1" applyFill="1" applyBorder="1" applyAlignment="1" applyProtection="1">
      <alignment horizontal="center" vertical="center"/>
    </xf>
    <xf numFmtId="0" fontId="8" fillId="0" borderId="20" xfId="1" applyFont="1" applyFill="1" applyBorder="1" applyAlignment="1" applyProtection="1">
      <alignment vertical="center" wrapText="1"/>
    </xf>
    <xf numFmtId="0" fontId="8" fillId="0" borderId="3" xfId="0" applyFont="1" applyFill="1" applyBorder="1" applyAlignment="1" applyProtection="1">
      <alignment horizontal="left" vertical="center" wrapText="1" indent="2"/>
    </xf>
    <xf numFmtId="0" fontId="8" fillId="0" borderId="4" xfId="0" applyFont="1" applyFill="1" applyBorder="1" applyAlignment="1" applyProtection="1">
      <alignment horizontal="left" vertical="center" wrapText="1" indent="2"/>
    </xf>
    <xf numFmtId="0" fontId="8" fillId="0" borderId="5" xfId="0" applyFont="1" applyFill="1" applyBorder="1" applyAlignment="1" applyProtection="1">
      <alignment horizontal="left" vertical="center" wrapText="1" indent="2"/>
    </xf>
    <xf numFmtId="0" fontId="7" fillId="0" borderId="0" xfId="1" applyFont="1" applyFill="1" applyBorder="1" applyAlignment="1" applyProtection="1">
      <alignment horizontal="left" wrapText="1"/>
    </xf>
    <xf numFmtId="0" fontId="7" fillId="3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9" fillId="0" borderId="3" xfId="1" applyFont="1" applyBorder="1" applyAlignment="1" applyProtection="1">
      <alignment horizontal="center" wrapText="1"/>
    </xf>
    <xf numFmtId="0" fontId="9" fillId="0" borderId="4" xfId="1" applyFont="1" applyBorder="1" applyAlignment="1" applyProtection="1">
      <alignment horizontal="center" wrapText="1"/>
    </xf>
    <xf numFmtId="0" fontId="9" fillId="0" borderId="5" xfId="1" applyFont="1" applyBorder="1" applyAlignment="1" applyProtection="1">
      <alignment horizontal="center" wrapText="1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" xfId="1" applyFont="1" applyFill="1" applyBorder="1" applyAlignment="1" applyProtection="1">
      <alignment horizontal="left" vertical="center" wrapText="1"/>
    </xf>
    <xf numFmtId="0" fontId="5" fillId="0" borderId="5" xfId="1" applyFont="1" applyFill="1" applyBorder="1" applyAlignment="1" applyProtection="1">
      <alignment horizontal="left" vertical="center" wrapText="1"/>
    </xf>
    <xf numFmtId="0" fontId="7" fillId="0" borderId="3" xfId="1" applyFont="1" applyFill="1" applyBorder="1" applyAlignment="1" applyProtection="1">
      <alignment horizontal="left" vertical="center" wrapText="1"/>
    </xf>
    <xf numFmtId="0" fontId="7" fillId="0" borderId="4" xfId="1" applyFont="1" applyFill="1" applyBorder="1" applyAlignment="1" applyProtection="1">
      <alignment horizontal="left" vertical="center" wrapText="1"/>
    </xf>
    <xf numFmtId="0" fontId="7" fillId="0" borderId="5" xfId="1" applyFont="1" applyFill="1" applyBorder="1" applyAlignment="1" applyProtection="1">
      <alignment horizontal="left" vertical="center" wrapText="1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5" xfId="1" applyFont="1" applyBorder="1" applyAlignment="1" applyProtection="1">
      <alignment horizontal="left" vertical="center" wrapText="1"/>
      <protection locked="0"/>
    </xf>
    <xf numFmtId="0" fontId="7" fillId="0" borderId="3" xfId="1" applyFont="1" applyFill="1" applyBorder="1" applyAlignment="1" applyProtection="1">
      <alignment vertical="center" wrapText="1"/>
    </xf>
    <xf numFmtId="0" fontId="7" fillId="0" borderId="4" xfId="1" applyFont="1" applyFill="1" applyBorder="1" applyAlignment="1" applyProtection="1">
      <alignment vertical="center" wrapText="1"/>
    </xf>
    <xf numFmtId="0" fontId="7" fillId="0" borderId="5" xfId="1" applyFont="1" applyFill="1" applyBorder="1" applyAlignment="1" applyProtection="1">
      <alignment vertical="center" wrapText="1"/>
    </xf>
    <xf numFmtId="0" fontId="8" fillId="0" borderId="9" xfId="1" applyFont="1" applyFill="1" applyBorder="1" applyAlignment="1" applyProtection="1">
      <alignment vertical="center" wrapText="1"/>
    </xf>
    <xf numFmtId="0" fontId="8" fillId="0" borderId="10" xfId="1" applyFont="1" applyFill="1" applyBorder="1" applyAlignment="1" applyProtection="1">
      <alignment vertical="center" wrapText="1"/>
    </xf>
    <xf numFmtId="0" fontId="8" fillId="0" borderId="11" xfId="1" applyFont="1" applyFill="1" applyBorder="1" applyAlignment="1" applyProtection="1">
      <alignment vertical="center" wrapText="1"/>
    </xf>
    <xf numFmtId="0" fontId="8" fillId="0" borderId="13" xfId="1" applyFont="1" applyFill="1" applyBorder="1" applyAlignment="1" applyProtection="1">
      <alignment horizontal="center" vertical="center" wrapText="1"/>
    </xf>
    <xf numFmtId="0" fontId="8" fillId="0" borderId="14" xfId="1" applyFont="1" applyFill="1" applyBorder="1" applyAlignment="1" applyProtection="1">
      <alignment horizontal="left" vertical="center" wrapText="1" indent="2"/>
    </xf>
    <xf numFmtId="0" fontId="8" fillId="0" borderId="15" xfId="1" applyFont="1" applyFill="1" applyBorder="1" applyAlignment="1" applyProtection="1">
      <alignment horizontal="left" vertical="center" wrapText="1" indent="2"/>
    </xf>
    <xf numFmtId="0" fontId="8" fillId="0" borderId="8" xfId="1" applyFont="1" applyFill="1" applyBorder="1" applyAlignment="1" applyProtection="1">
      <alignment horizontal="left" vertical="center" wrapText="1"/>
    </xf>
    <xf numFmtId="0" fontId="8" fillId="0" borderId="8" xfId="1" applyFont="1" applyFill="1" applyBorder="1" applyAlignment="1" applyProtection="1">
      <alignment horizontal="left" vertical="center" wrapText="1" indent="3"/>
    </xf>
    <xf numFmtId="0" fontId="8" fillId="0" borderId="7" xfId="1" applyFont="1" applyFill="1" applyBorder="1" applyAlignment="1" applyProtection="1">
      <alignment horizontal="left" vertical="center" wrapText="1" indent="3"/>
    </xf>
    <xf numFmtId="0" fontId="2" fillId="0" borderId="0" xfId="1" applyFont="1" applyAlignment="1" applyProtection="1">
      <alignment horizontal="left" wrapText="1"/>
    </xf>
    <xf numFmtId="0" fontId="1" fillId="0" borderId="0" xfId="1" applyAlignment="1" applyProtection="1">
      <alignment horizontal="left" vertical="center" wrapText="1"/>
    </xf>
    <xf numFmtId="0" fontId="3" fillId="0" borderId="0" xfId="1" applyFont="1" applyAlignment="1" applyProtection="1">
      <alignment horizontal="center" vertical="center" wrapText="1"/>
      <protection locked="0"/>
    </xf>
    <xf numFmtId="0" fontId="1" fillId="0" borderId="0" xfId="1" applyAlignment="1" applyProtection="1">
      <alignment horizontal="center" vertical="top" wrapText="1"/>
      <protection locked="0"/>
    </xf>
    <xf numFmtId="0" fontId="4" fillId="0" borderId="0" xfId="1" applyFont="1" applyAlignment="1" applyProtection="1">
      <alignment horizontal="center" vertical="center" wrapText="1"/>
    </xf>
    <xf numFmtId="0" fontId="7" fillId="0" borderId="0" xfId="1" applyFont="1" applyAlignment="1" applyProtection="1">
      <alignment horizontal="left" vertical="center"/>
    </xf>
    <xf numFmtId="0" fontId="8" fillId="0" borderId="3" xfId="1" applyFont="1" applyFill="1" applyBorder="1" applyAlignment="1" applyProtection="1">
      <alignment horizontal="left" vertical="center" wrapText="1"/>
    </xf>
    <xf numFmtId="0" fontId="8" fillId="0" borderId="4" xfId="1" applyFont="1" applyFill="1" applyBorder="1" applyAlignment="1" applyProtection="1">
      <alignment horizontal="left" vertical="center" wrapText="1"/>
    </xf>
    <xf numFmtId="0" fontId="8" fillId="0" borderId="3" xfId="1" applyFont="1" applyFill="1" applyBorder="1" applyAlignment="1" applyProtection="1">
      <alignment horizontal="center" vertical="center" wrapText="1"/>
    </xf>
    <xf numFmtId="0" fontId="8" fillId="0" borderId="4" xfId="1" applyFont="1" applyFill="1" applyBorder="1" applyAlignment="1" applyProtection="1">
      <alignment horizontal="center" vertical="center" wrapText="1"/>
    </xf>
    <xf numFmtId="0" fontId="8" fillId="0" borderId="5" xfId="1" applyFont="1" applyFill="1" applyBorder="1" applyAlignment="1" applyProtection="1">
      <alignment horizontal="center" vertical="center" wrapText="1"/>
    </xf>
    <xf numFmtId="0" fontId="7" fillId="0" borderId="35" xfId="1" applyFont="1" applyFill="1" applyBorder="1" applyAlignment="1" applyProtection="1">
      <alignment vertical="center" wrapText="1"/>
    </xf>
    <xf numFmtId="0" fontId="8" fillId="0" borderId="7" xfId="1" applyFont="1" applyFill="1" applyBorder="1" applyAlignment="1" applyProtection="1">
      <alignment vertical="center" wrapText="1"/>
    </xf>
    <xf numFmtId="0" fontId="7" fillId="0" borderId="16" xfId="1" applyFont="1" applyFill="1" applyBorder="1" applyAlignment="1" applyProtection="1">
      <alignment vertical="center" wrapText="1"/>
    </xf>
    <xf numFmtId="0" fontId="15" fillId="0" borderId="37" xfId="1" applyFont="1" applyFill="1" applyBorder="1" applyAlignment="1" applyProtection="1">
      <alignment horizontal="center" vertical="center" textRotation="90" wrapText="1"/>
      <protection locked="0"/>
    </xf>
    <xf numFmtId="0" fontId="15" fillId="0" borderId="19" xfId="1" applyFont="1" applyFill="1" applyBorder="1" applyAlignment="1" applyProtection="1">
      <alignment horizontal="center" vertical="center" textRotation="90" wrapText="1"/>
      <protection locked="0"/>
    </xf>
    <xf numFmtId="0" fontId="15" fillId="0" borderId="39" xfId="1" applyFont="1" applyFill="1" applyBorder="1" applyAlignment="1" applyProtection="1">
      <alignment horizontal="center" vertical="center" textRotation="90" wrapText="1"/>
      <protection locked="0"/>
    </xf>
    <xf numFmtId="0" fontId="16" fillId="0" borderId="77" xfId="1" applyFont="1" applyFill="1" applyBorder="1" applyAlignment="1" applyProtection="1">
      <alignment horizontal="center" vertical="center" textRotation="90" wrapText="1"/>
    </xf>
    <xf numFmtId="0" fontId="16" fillId="0" borderId="3" xfId="1" applyFont="1" applyFill="1" applyBorder="1" applyAlignment="1" applyProtection="1">
      <alignment horizontal="center" vertical="center" textRotation="90" wrapText="1"/>
    </xf>
    <xf numFmtId="0" fontId="16" fillId="0" borderId="28" xfId="1" applyFont="1" applyFill="1" applyBorder="1" applyAlignment="1" applyProtection="1">
      <alignment horizontal="center" vertical="center" textRotation="90" wrapText="1"/>
    </xf>
    <xf numFmtId="0" fontId="7" fillId="0" borderId="31" xfId="1" applyFont="1" applyFill="1" applyBorder="1" applyAlignment="1" applyProtection="1">
      <alignment vertical="center" wrapText="1"/>
    </xf>
    <xf numFmtId="0" fontId="8" fillId="0" borderId="8" xfId="1" applyFont="1" applyFill="1" applyBorder="1" applyAlignment="1" applyProtection="1">
      <alignment vertical="center" wrapText="1"/>
    </xf>
    <xf numFmtId="0" fontId="8" fillId="0" borderId="3" xfId="1" applyFont="1" applyFill="1" applyBorder="1" applyAlignment="1" applyProtection="1">
      <alignment horizontal="left" vertical="center" wrapText="1" indent="2"/>
    </xf>
    <xf numFmtId="0" fontId="8" fillId="0" borderId="4" xfId="1" applyFont="1" applyFill="1" applyBorder="1" applyAlignment="1" applyProtection="1">
      <alignment horizontal="left" vertical="center" wrapText="1" indent="2"/>
    </xf>
    <xf numFmtId="0" fontId="8" fillId="0" borderId="5" xfId="1" applyFont="1" applyFill="1" applyBorder="1" applyAlignment="1" applyProtection="1">
      <alignment horizontal="left" vertical="center" wrapText="1" indent="2"/>
    </xf>
    <xf numFmtId="0" fontId="7" fillId="0" borderId="13" xfId="1" applyFont="1" applyFill="1" applyBorder="1" applyAlignment="1" applyProtection="1">
      <alignment vertical="center" wrapText="1"/>
    </xf>
    <xf numFmtId="0" fontId="16" fillId="0" borderId="41" xfId="1" applyFont="1" applyFill="1" applyBorder="1" applyAlignment="1" applyProtection="1">
      <alignment horizontal="center" vertical="center" textRotation="90" wrapText="1"/>
    </xf>
    <xf numFmtId="0" fontId="16" fillId="0" borderId="18" xfId="1" applyFont="1" applyFill="1" applyBorder="1" applyAlignment="1" applyProtection="1">
      <alignment horizontal="center" vertical="center" textRotation="90" wrapText="1"/>
    </xf>
    <xf numFmtId="0" fontId="16" fillId="0" borderId="13" xfId="1" applyFont="1" applyFill="1" applyBorder="1" applyAlignment="1" applyProtection="1">
      <alignment horizontal="center" vertical="center" textRotation="90" wrapText="1"/>
    </xf>
    <xf numFmtId="0" fontId="7" fillId="0" borderId="27" xfId="1" applyFont="1" applyFill="1" applyBorder="1" applyAlignment="1" applyProtection="1">
      <alignment vertical="center" wrapText="1"/>
    </xf>
    <xf numFmtId="0" fontId="7" fillId="0" borderId="78" xfId="2" applyFont="1" applyBorder="1" applyAlignment="1" applyProtection="1">
      <alignment horizontal="center" vertical="center"/>
    </xf>
    <xf numFmtId="0" fontId="15" fillId="0" borderId="75" xfId="1" applyFont="1" applyFill="1" applyBorder="1" applyAlignment="1" applyProtection="1">
      <alignment horizontal="center" vertical="center" textRotation="90" wrapText="1"/>
    </xf>
    <xf numFmtId="0" fontId="1" fillId="0" borderId="75" xfId="1" applyFont="1" applyBorder="1" applyProtection="1"/>
    <xf numFmtId="0" fontId="1" fillId="0" borderId="76" xfId="1" applyFont="1" applyBorder="1" applyProtection="1"/>
    <xf numFmtId="0" fontId="15" fillId="0" borderId="37" xfId="1" applyFont="1" applyFill="1" applyBorder="1" applyAlignment="1" applyProtection="1">
      <alignment horizontal="center" vertical="center" textRotation="90" wrapText="1"/>
    </xf>
    <xf numFmtId="0" fontId="1" fillId="0" borderId="19" xfId="1" applyFont="1" applyBorder="1" applyProtection="1"/>
    <xf numFmtId="0" fontId="1" fillId="0" borderId="39" xfId="1" applyFont="1" applyBorder="1" applyProtection="1"/>
    <xf numFmtId="0" fontId="8" fillId="0" borderId="20" xfId="1" applyFont="1" applyFill="1" applyBorder="1" applyAlignment="1" applyProtection="1">
      <alignment horizontal="left" vertical="center" wrapText="1" indent="2"/>
    </xf>
    <xf numFmtId="0" fontId="7" fillId="3" borderId="30" xfId="1" applyFont="1" applyFill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 wrapText="1"/>
    </xf>
    <xf numFmtId="0" fontId="9" fillId="0" borderId="26" xfId="1" applyFont="1" applyBorder="1" applyAlignment="1" applyProtection="1">
      <alignment horizontal="center" vertical="center" wrapText="1"/>
    </xf>
    <xf numFmtId="0" fontId="7" fillId="0" borderId="31" xfId="1" applyFont="1" applyFill="1" applyBorder="1" applyAlignment="1" applyProtection="1">
      <alignment horizontal="center" vertical="center" textRotation="90" wrapText="1"/>
    </xf>
    <xf numFmtId="0" fontId="7" fillId="0" borderId="8" xfId="1" applyFont="1" applyFill="1" applyBorder="1" applyAlignment="1" applyProtection="1">
      <alignment horizontal="center" vertical="center" textRotation="90" wrapText="1"/>
    </xf>
    <xf numFmtId="0" fontId="7" fillId="0" borderId="13" xfId="1" applyFont="1" applyFill="1" applyBorder="1" applyAlignment="1" applyProtection="1">
      <alignment horizontal="center" vertical="center" textRotation="90" wrapText="1"/>
    </xf>
    <xf numFmtId="0" fontId="7" fillId="0" borderId="32" xfId="1" applyFont="1" applyFill="1" applyBorder="1" applyAlignment="1" applyProtection="1">
      <alignment vertical="center" wrapText="1"/>
    </xf>
    <xf numFmtId="0" fontId="7" fillId="0" borderId="33" xfId="1" applyFont="1" applyFill="1" applyBorder="1" applyAlignment="1" applyProtection="1">
      <alignment vertical="center" wrapText="1"/>
    </xf>
    <xf numFmtId="0" fontId="7" fillId="0" borderId="34" xfId="1" applyFont="1" applyFill="1" applyBorder="1" applyAlignment="1" applyProtection="1">
      <alignment vertical="center" wrapText="1"/>
    </xf>
    <xf numFmtId="0" fontId="8" fillId="0" borderId="26" xfId="1" applyFont="1" applyFill="1" applyBorder="1" applyAlignment="1" applyProtection="1">
      <alignment horizontal="left" vertical="center" wrapText="1"/>
    </xf>
    <xf numFmtId="0" fontId="8" fillId="0" borderId="36" xfId="1" applyFont="1" applyFill="1" applyBorder="1" applyAlignment="1" applyProtection="1">
      <alignment horizontal="left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57" xfId="2" applyFont="1" applyBorder="1" applyAlignment="1" applyProtection="1">
      <alignment horizontal="center" vertical="center" wrapText="1"/>
    </xf>
    <xf numFmtId="0" fontId="8" fillId="0" borderId="58" xfId="2" applyFont="1" applyBorder="1" applyAlignment="1" applyProtection="1">
      <alignment horizontal="center" vertical="center" wrapText="1"/>
    </xf>
    <xf numFmtId="0" fontId="8" fillId="0" borderId="59" xfId="2" applyFont="1" applyBorder="1" applyAlignment="1" applyProtection="1">
      <alignment horizontal="center" vertical="center" wrapText="1"/>
    </xf>
    <xf numFmtId="0" fontId="5" fillId="4" borderId="49" xfId="2" applyFont="1" applyFill="1" applyBorder="1" applyAlignment="1" applyProtection="1">
      <alignment horizontal="center" vertical="center" wrapText="1"/>
    </xf>
    <xf numFmtId="0" fontId="5" fillId="4" borderId="50" xfId="2" applyFont="1" applyFill="1" applyBorder="1" applyAlignment="1" applyProtection="1">
      <alignment horizontal="center" vertical="center" wrapText="1"/>
    </xf>
    <xf numFmtId="0" fontId="5" fillId="4" borderId="62" xfId="2" applyFont="1" applyFill="1" applyBorder="1" applyAlignment="1" applyProtection="1">
      <alignment horizontal="center" vertical="center" wrapText="1"/>
    </xf>
    <xf numFmtId="0" fontId="16" fillId="0" borderId="21" xfId="2" applyFont="1" applyBorder="1" applyAlignment="1" applyProtection="1">
      <alignment horizontal="left" vertical="center" wrapText="1"/>
    </xf>
    <xf numFmtId="0" fontId="16" fillId="0" borderId="22" xfId="2" applyFont="1" applyBorder="1" applyAlignment="1" applyProtection="1">
      <alignment horizontal="left" vertical="center" wrapText="1"/>
    </xf>
    <xf numFmtId="0" fontId="25" fillId="0" borderId="21" xfId="2" applyFont="1" applyBorder="1" applyAlignment="1" applyProtection="1">
      <alignment horizontal="center" vertical="center"/>
    </xf>
    <xf numFmtId="0" fontId="17" fillId="0" borderId="21" xfId="2" applyFont="1" applyBorder="1" applyAlignment="1" applyProtection="1">
      <alignment horizontal="center" vertical="center"/>
    </xf>
    <xf numFmtId="0" fontId="17" fillId="0" borderId="65" xfId="2" applyFont="1" applyBorder="1" applyAlignment="1" applyProtection="1">
      <alignment horizontal="center" vertical="center"/>
    </xf>
    <xf numFmtId="0" fontId="9" fillId="0" borderId="22" xfId="2" applyFont="1" applyBorder="1" applyAlignment="1" applyProtection="1">
      <alignment horizontal="left" vertical="center" wrapText="1" indent="1"/>
    </xf>
    <xf numFmtId="0" fontId="16" fillId="0" borderId="66" xfId="2" applyFont="1" applyBorder="1" applyAlignment="1" applyProtection="1">
      <alignment horizontal="left" vertical="center" wrapText="1"/>
    </xf>
    <xf numFmtId="0" fontId="28" fillId="0" borderId="0" xfId="2" quotePrefix="1" applyFont="1" applyAlignment="1" applyProtection="1">
      <alignment horizontal="left" vertical="center" wrapText="1"/>
    </xf>
    <xf numFmtId="0" fontId="7" fillId="3" borderId="42" xfId="2" applyFont="1" applyFill="1" applyBorder="1" applyAlignment="1" applyProtection="1">
      <alignment horizontal="center" vertical="center" wrapText="1"/>
    </xf>
    <xf numFmtId="0" fontId="7" fillId="3" borderId="43" xfId="2" applyFont="1" applyFill="1" applyBorder="1" applyAlignment="1" applyProtection="1">
      <alignment horizontal="center" vertical="center" wrapText="1"/>
    </xf>
    <xf numFmtId="0" fontId="7" fillId="3" borderId="44" xfId="2" applyFont="1" applyFill="1" applyBorder="1" applyAlignment="1" applyProtection="1">
      <alignment horizontal="center" vertical="center" wrapText="1"/>
    </xf>
    <xf numFmtId="0" fontId="7" fillId="3" borderId="49" xfId="2" applyFont="1" applyFill="1" applyBorder="1" applyAlignment="1" applyProtection="1">
      <alignment horizontal="center" vertical="center" wrapText="1"/>
    </xf>
    <xf numFmtId="0" fontId="7" fillId="3" borderId="50" xfId="2" applyFont="1" applyFill="1" applyBorder="1" applyAlignment="1" applyProtection="1">
      <alignment horizontal="center" vertical="center" wrapText="1"/>
    </xf>
    <xf numFmtId="0" fontId="7" fillId="3" borderId="51" xfId="2" applyFont="1" applyFill="1" applyBorder="1" applyAlignment="1" applyProtection="1">
      <alignment horizontal="center" vertical="center" wrapText="1"/>
    </xf>
    <xf numFmtId="0" fontId="7" fillId="3" borderId="45" xfId="2" applyFont="1" applyFill="1" applyBorder="1" applyAlignment="1" applyProtection="1">
      <alignment horizontal="center" vertical="center" wrapText="1"/>
    </xf>
    <xf numFmtId="0" fontId="7" fillId="3" borderId="52" xfId="2" applyFont="1" applyFill="1" applyBorder="1" applyAlignment="1" applyProtection="1">
      <alignment horizontal="center" vertical="center" wrapText="1"/>
    </xf>
    <xf numFmtId="0" fontId="7" fillId="3" borderId="46" xfId="2" applyFont="1" applyFill="1" applyBorder="1" applyAlignment="1" applyProtection="1">
      <alignment horizontal="center" vertical="center" wrapText="1"/>
    </xf>
    <xf numFmtId="0" fontId="7" fillId="3" borderId="53" xfId="2" applyFont="1" applyFill="1" applyBorder="1" applyAlignment="1" applyProtection="1">
      <alignment horizontal="center" vertical="center" wrapText="1"/>
    </xf>
    <xf numFmtId="0" fontId="7" fillId="3" borderId="47" xfId="2" applyFont="1" applyFill="1" applyBorder="1" applyAlignment="1" applyProtection="1">
      <alignment horizontal="left" vertical="center" wrapText="1"/>
    </xf>
    <xf numFmtId="0" fontId="7" fillId="3" borderId="48" xfId="2" applyFont="1" applyFill="1" applyBorder="1" applyAlignment="1" applyProtection="1">
      <alignment horizontal="left" vertical="center" wrapText="1"/>
    </xf>
    <xf numFmtId="0" fontId="7" fillId="3" borderId="54" xfId="2" applyFont="1" applyFill="1" applyBorder="1" applyAlignment="1" applyProtection="1">
      <alignment horizontal="center" vertical="center" wrapText="1"/>
    </xf>
    <xf numFmtId="0" fontId="7" fillId="3" borderId="55" xfId="2" applyFont="1" applyFill="1" applyBorder="1" applyAlignment="1" applyProtection="1">
      <alignment horizontal="center" vertical="center" wrapText="1"/>
    </xf>
    <xf numFmtId="0" fontId="7" fillId="3" borderId="56" xfId="2" applyFont="1" applyFill="1" applyBorder="1" applyAlignment="1" applyProtection="1">
      <alignment horizontal="center" vertical="center" wrapText="1"/>
    </xf>
    <xf numFmtId="49" fontId="7" fillId="0" borderId="0" xfId="2" applyNumberFormat="1" applyFont="1" applyBorder="1" applyAlignment="1" applyProtection="1">
      <alignment horizontal="left" vertical="center" wrapText="1"/>
    </xf>
    <xf numFmtId="0" fontId="20" fillId="0" borderId="13" xfId="0" applyFont="1" applyBorder="1" applyAlignment="1">
      <alignment horizontal="left" wrapText="1"/>
    </xf>
    <xf numFmtId="0" fontId="20" fillId="0" borderId="16" xfId="0" applyFont="1" applyBorder="1" applyAlignment="1">
      <alignment horizontal="left" wrapText="1"/>
    </xf>
    <xf numFmtId="0" fontId="8" fillId="0" borderId="7" xfId="2" applyFont="1" applyFill="1" applyBorder="1" applyAlignment="1" applyProtection="1">
      <alignment horizontal="left" vertical="center" wrapText="1"/>
    </xf>
    <xf numFmtId="0" fontId="8" fillId="0" borderId="7" xfId="2" applyFont="1" applyFill="1" applyBorder="1" applyAlignment="1" applyProtection="1">
      <alignment horizontal="left" vertical="center" wrapText="1" indent="2"/>
    </xf>
    <xf numFmtId="0" fontId="8" fillId="0" borderId="8" xfId="2" applyFont="1" applyFill="1" applyBorder="1" applyAlignment="1" applyProtection="1">
      <alignment horizontal="left" vertical="center" wrapText="1"/>
    </xf>
    <xf numFmtId="0" fontId="8" fillId="0" borderId="8" xfId="2" applyFont="1" applyFill="1" applyBorder="1" applyAlignment="1" applyProtection="1">
      <alignment horizontal="left" vertical="center" wrapText="1" indent="4"/>
    </xf>
    <xf numFmtId="0" fontId="8" fillId="0" borderId="7" xfId="2" applyFont="1" applyFill="1" applyBorder="1" applyAlignment="1" applyProtection="1">
      <alignment horizontal="left" vertical="center" wrapText="1" indent="4"/>
    </xf>
    <xf numFmtId="0" fontId="8" fillId="0" borderId="8" xfId="2" applyFont="1" applyBorder="1" applyAlignment="1" applyProtection="1">
      <alignment horizontal="center" vertical="center" wrapText="1"/>
    </xf>
    <xf numFmtId="0" fontId="20" fillId="0" borderId="7" xfId="0" applyFont="1" applyBorder="1" applyAlignment="1">
      <alignment horizontal="left" wrapText="1"/>
    </xf>
    <xf numFmtId="0" fontId="8" fillId="0" borderId="8" xfId="2" applyFont="1" applyBorder="1" applyAlignment="1" applyProtection="1">
      <alignment horizontal="left" vertical="center" wrapText="1"/>
    </xf>
    <xf numFmtId="0" fontId="8" fillId="0" borderId="7" xfId="2" applyFont="1" applyBorder="1" applyAlignment="1" applyProtection="1">
      <alignment horizontal="left" vertical="center" wrapText="1"/>
    </xf>
    <xf numFmtId="0" fontId="8" fillId="0" borderId="7" xfId="2" applyFont="1" applyBorder="1" applyAlignment="1" applyProtection="1">
      <alignment horizontal="center" vertical="center" wrapText="1"/>
    </xf>
    <xf numFmtId="0" fontId="7" fillId="0" borderId="0" xfId="2" applyFont="1" applyBorder="1" applyAlignment="1" applyProtection="1">
      <alignment horizontal="left" wrapText="1"/>
    </xf>
    <xf numFmtId="0" fontId="7" fillId="3" borderId="71" xfId="2" applyFont="1" applyFill="1" applyBorder="1" applyAlignment="1" applyProtection="1">
      <alignment horizontal="center" vertical="center" wrapText="1"/>
    </xf>
    <xf numFmtId="0" fontId="7" fillId="3" borderId="72" xfId="2" applyFont="1" applyFill="1" applyBorder="1" applyAlignment="1" applyProtection="1">
      <alignment horizontal="center" vertical="center" wrapText="1"/>
    </xf>
    <xf numFmtId="0" fontId="9" fillId="0" borderId="41" xfId="2" applyFont="1" applyBorder="1" applyAlignment="1" applyProtection="1">
      <alignment horizontal="center" vertical="top" wrapText="1"/>
    </xf>
    <xf numFmtId="0" fontId="9" fillId="0" borderId="27" xfId="2" applyFont="1" applyBorder="1" applyAlignment="1" applyProtection="1">
      <alignment horizontal="center" vertical="top" wrapText="1"/>
    </xf>
  </cellXfs>
  <cellStyles count="4">
    <cellStyle name="Excel Built-in Normal" xfId="2" xr:uid="{00000000-0005-0000-0000-000000000000}"/>
    <cellStyle name="Normalny" xfId="0" builtinId="0"/>
    <cellStyle name="Normalny 2" xfId="1" xr:uid="{00000000-0005-0000-0000-000002000000}"/>
    <cellStyle name="Normalny 3" xfId="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1"/>
  <sheetViews>
    <sheetView topLeftCell="A70" zoomScaleNormal="100" workbookViewId="0">
      <selection activeCell="H79" sqref="H79"/>
    </sheetView>
  </sheetViews>
  <sheetFormatPr defaultRowHeight="27" customHeight="1"/>
  <cols>
    <col min="3" max="3" width="57.5546875" customWidth="1" collapsed="1"/>
    <col min="4" max="4" width="7.5546875" customWidth="1" collapsed="1"/>
    <col min="5" max="5" width="18.44140625" style="44" customWidth="1"/>
    <col min="6" max="6" width="18.5546875" customWidth="1"/>
  </cols>
  <sheetData>
    <row r="1" spans="1:6" ht="70.95" customHeight="1">
      <c r="A1" s="190" t="s">
        <v>0</v>
      </c>
      <c r="B1" s="190"/>
      <c r="C1" s="190"/>
      <c r="D1" s="1"/>
    </row>
    <row r="2" spans="1:6" ht="27" customHeight="1">
      <c r="A2" s="191" t="s">
        <v>1</v>
      </c>
      <c r="B2" s="191"/>
      <c r="C2" s="191"/>
      <c r="D2" s="1"/>
    </row>
    <row r="3" spans="1:6" ht="27" customHeight="1">
      <c r="A3" s="192" t="s">
        <v>164</v>
      </c>
      <c r="B3" s="192"/>
      <c r="C3" s="192"/>
      <c r="D3" s="192"/>
    </row>
    <row r="4" spans="1:6" ht="27" customHeight="1">
      <c r="A4" s="193" t="s">
        <v>2</v>
      </c>
      <c r="B4" s="193"/>
      <c r="C4" s="193"/>
      <c r="D4" s="193"/>
    </row>
    <row r="5" spans="1:6" ht="27" customHeight="1">
      <c r="A5" s="194" t="s">
        <v>162</v>
      </c>
      <c r="B5" s="194"/>
      <c r="C5" s="194"/>
      <c r="D5" s="194"/>
    </row>
    <row r="6" spans="1:6" ht="17.399999999999999" customHeight="1">
      <c r="A6" s="2"/>
      <c r="B6" s="2"/>
      <c r="C6" s="2"/>
      <c r="D6" s="2"/>
    </row>
    <row r="7" spans="1:6" ht="27" customHeight="1">
      <c r="A7" s="195" t="s">
        <v>3</v>
      </c>
      <c r="B7" s="195"/>
      <c r="C7" s="195"/>
      <c r="D7" s="195"/>
    </row>
    <row r="8" spans="1:6" ht="15.6" customHeight="1" thickBot="1">
      <c r="A8" s="3" t="s">
        <v>4</v>
      </c>
      <c r="B8" s="4"/>
      <c r="C8" s="4"/>
      <c r="D8" s="1"/>
    </row>
    <row r="9" spans="1:6" ht="33.75" customHeight="1">
      <c r="A9" s="164" t="s">
        <v>88</v>
      </c>
      <c r="B9" s="165"/>
      <c r="C9" s="165"/>
      <c r="D9" s="165"/>
      <c r="E9" s="43" t="s">
        <v>163</v>
      </c>
      <c r="F9" s="65" t="s">
        <v>165</v>
      </c>
    </row>
    <row r="10" spans="1:6" ht="13.95" customHeight="1">
      <c r="A10" s="166">
        <v>1</v>
      </c>
      <c r="B10" s="167"/>
      <c r="C10" s="167"/>
      <c r="D10" s="168"/>
      <c r="E10" s="95">
        <v>2</v>
      </c>
      <c r="F10" s="100">
        <v>3</v>
      </c>
    </row>
    <row r="11" spans="1:6" ht="27" customHeight="1">
      <c r="A11" s="169" t="s">
        <v>161</v>
      </c>
      <c r="B11" s="170"/>
      <c r="C11" s="171"/>
      <c r="D11" s="5" t="s">
        <v>5</v>
      </c>
      <c r="E11" s="96">
        <f>SUM(E12,E29)</f>
        <v>35675.400000000009</v>
      </c>
      <c r="F11" s="89">
        <f>SUM(F12,F29)</f>
        <v>35675.400000000009</v>
      </c>
    </row>
    <row r="12" spans="1:6" ht="33" customHeight="1">
      <c r="A12" s="172" t="s">
        <v>6</v>
      </c>
      <c r="B12" s="173"/>
      <c r="C12" s="174"/>
      <c r="D12" s="5" t="s">
        <v>7</v>
      </c>
      <c r="E12" s="97">
        <f>E13+E14+E15+E16+E17+E19+E20+E21+E23+E24+E25+E27+E28</f>
        <v>35007.500000000007</v>
      </c>
      <c r="F12" s="69">
        <f>F13+F14+F15+F16+F17+F19+F20+F21+F23+F24+F25+F27+F28</f>
        <v>35007.500000000007</v>
      </c>
    </row>
    <row r="13" spans="1:6" ht="19.95" customHeight="1">
      <c r="A13" s="196" t="s">
        <v>8</v>
      </c>
      <c r="B13" s="197"/>
      <c r="C13" s="157"/>
      <c r="D13" s="5" t="s">
        <v>9</v>
      </c>
      <c r="E13" s="98">
        <v>30766.2</v>
      </c>
      <c r="F13" s="67">
        <v>30766.2</v>
      </c>
    </row>
    <row r="14" spans="1:6" ht="19.95" customHeight="1">
      <c r="A14" s="198" t="s">
        <v>155</v>
      </c>
      <c r="B14" s="199"/>
      <c r="C14" s="200"/>
      <c r="D14" s="36" t="s">
        <v>156</v>
      </c>
      <c r="E14" s="98">
        <v>0</v>
      </c>
      <c r="F14" s="67">
        <v>0</v>
      </c>
    </row>
    <row r="15" spans="1:6" ht="19.95" customHeight="1">
      <c r="A15" s="187" t="s">
        <v>10</v>
      </c>
      <c r="B15" s="148"/>
      <c r="C15" s="148"/>
      <c r="D15" s="6" t="s">
        <v>11</v>
      </c>
      <c r="E15" s="98">
        <v>1258.7</v>
      </c>
      <c r="F15" s="67">
        <v>1258.7</v>
      </c>
    </row>
    <row r="16" spans="1:6" ht="19.95" customHeight="1">
      <c r="A16" s="187" t="s">
        <v>12</v>
      </c>
      <c r="B16" s="148"/>
      <c r="C16" s="148"/>
      <c r="D16" s="6" t="s">
        <v>13</v>
      </c>
      <c r="E16" s="98">
        <v>225</v>
      </c>
      <c r="F16" s="67">
        <v>225</v>
      </c>
    </row>
    <row r="17" spans="1:6" ht="19.95" customHeight="1">
      <c r="A17" s="187" t="s">
        <v>14</v>
      </c>
      <c r="B17" s="148"/>
      <c r="C17" s="148"/>
      <c r="D17" s="6" t="s">
        <v>15</v>
      </c>
      <c r="E17" s="98">
        <v>200</v>
      </c>
      <c r="F17" s="67">
        <v>200</v>
      </c>
    </row>
    <row r="18" spans="1:6" ht="19.95" customHeight="1">
      <c r="A18" s="188" t="s">
        <v>16</v>
      </c>
      <c r="B18" s="189"/>
      <c r="C18" s="189"/>
      <c r="D18" s="6" t="s">
        <v>17</v>
      </c>
      <c r="E18" s="98">
        <v>0</v>
      </c>
      <c r="F18" s="67">
        <v>0</v>
      </c>
    </row>
    <row r="19" spans="1:6" ht="27" customHeight="1">
      <c r="A19" s="187" t="s">
        <v>18</v>
      </c>
      <c r="B19" s="148"/>
      <c r="C19" s="148"/>
      <c r="D19" s="5" t="s">
        <v>19</v>
      </c>
      <c r="E19" s="98">
        <v>133.4</v>
      </c>
      <c r="F19" s="67">
        <v>133.4</v>
      </c>
    </row>
    <row r="20" spans="1:6" ht="21.6" customHeight="1">
      <c r="A20" s="187" t="s">
        <v>20</v>
      </c>
      <c r="B20" s="148"/>
      <c r="C20" s="148"/>
      <c r="D20" s="5" t="s">
        <v>21</v>
      </c>
      <c r="E20" s="98">
        <v>0</v>
      </c>
      <c r="F20" s="67">
        <v>0</v>
      </c>
    </row>
    <row r="21" spans="1:6" ht="27" customHeight="1">
      <c r="A21" s="187" t="s">
        <v>22</v>
      </c>
      <c r="B21" s="148"/>
      <c r="C21" s="148"/>
      <c r="D21" s="5" t="s">
        <v>23</v>
      </c>
      <c r="E21" s="98">
        <v>1140.4000000000001</v>
      </c>
      <c r="F21" s="67">
        <v>1140.4000000000001</v>
      </c>
    </row>
    <row r="22" spans="1:6" ht="20.399999999999999" customHeight="1">
      <c r="A22" s="188" t="s">
        <v>24</v>
      </c>
      <c r="B22" s="189"/>
      <c r="C22" s="189"/>
      <c r="D22" s="6" t="s">
        <v>25</v>
      </c>
      <c r="E22" s="98">
        <v>1140.4000000000001</v>
      </c>
      <c r="F22" s="67">
        <v>1140.4000000000001</v>
      </c>
    </row>
    <row r="23" spans="1:6" ht="27" customHeight="1">
      <c r="A23" s="187" t="s">
        <v>26</v>
      </c>
      <c r="B23" s="148"/>
      <c r="C23" s="148"/>
      <c r="D23" s="6" t="s">
        <v>27</v>
      </c>
      <c r="E23" s="98">
        <v>0</v>
      </c>
      <c r="F23" s="67">
        <v>0</v>
      </c>
    </row>
    <row r="24" spans="1:6" ht="27" customHeight="1">
      <c r="A24" s="187" t="s">
        <v>28</v>
      </c>
      <c r="B24" s="148"/>
      <c r="C24" s="148"/>
      <c r="D24" s="6" t="s">
        <v>29</v>
      </c>
      <c r="E24" s="98">
        <v>0</v>
      </c>
      <c r="F24" s="67">
        <v>0</v>
      </c>
    </row>
    <row r="25" spans="1:6" ht="17.399999999999999" customHeight="1">
      <c r="A25" s="187" t="s">
        <v>30</v>
      </c>
      <c r="B25" s="148"/>
      <c r="C25" s="148"/>
      <c r="D25" s="6" t="s">
        <v>31</v>
      </c>
      <c r="E25" s="98">
        <v>1283.8</v>
      </c>
      <c r="F25" s="67">
        <v>1283.8</v>
      </c>
    </row>
    <row r="26" spans="1:6" ht="16.2" customHeight="1">
      <c r="A26" s="188" t="s">
        <v>32</v>
      </c>
      <c r="B26" s="189"/>
      <c r="C26" s="189"/>
      <c r="D26" s="6" t="s">
        <v>33</v>
      </c>
      <c r="E26" s="98">
        <v>225</v>
      </c>
      <c r="F26" s="67">
        <v>225</v>
      </c>
    </row>
    <row r="27" spans="1:6" ht="19.95" customHeight="1">
      <c r="A27" s="175" t="s">
        <v>34</v>
      </c>
      <c r="B27" s="176"/>
      <c r="C27" s="177"/>
      <c r="D27" s="6" t="s">
        <v>35</v>
      </c>
      <c r="E27" s="98">
        <v>0</v>
      </c>
      <c r="F27" s="67">
        <v>0</v>
      </c>
    </row>
    <row r="28" spans="1:6" ht="18" customHeight="1">
      <c r="A28" s="175" t="s">
        <v>36</v>
      </c>
      <c r="B28" s="176"/>
      <c r="C28" s="177"/>
      <c r="D28" s="6" t="s">
        <v>37</v>
      </c>
      <c r="E28" s="98">
        <v>0</v>
      </c>
      <c r="F28" s="67">
        <v>0</v>
      </c>
    </row>
    <row r="29" spans="1:6" ht="18" customHeight="1">
      <c r="A29" s="178" t="s">
        <v>38</v>
      </c>
      <c r="B29" s="179"/>
      <c r="C29" s="180"/>
      <c r="D29" s="6" t="s">
        <v>39</v>
      </c>
      <c r="E29" s="98">
        <f>E30+E31</f>
        <v>667.9</v>
      </c>
      <c r="F29" s="67">
        <f>F30+F31</f>
        <v>667.9</v>
      </c>
    </row>
    <row r="30" spans="1:6" ht="17.399999999999999" customHeight="1">
      <c r="A30" s="144" t="s">
        <v>40</v>
      </c>
      <c r="B30" s="145"/>
      <c r="C30" s="146"/>
      <c r="D30" s="6" t="s">
        <v>41</v>
      </c>
      <c r="E30" s="98">
        <v>0</v>
      </c>
      <c r="F30" s="67">
        <v>0</v>
      </c>
    </row>
    <row r="31" spans="1:6" ht="18.600000000000001" customHeight="1">
      <c r="A31" s="181" t="s">
        <v>42</v>
      </c>
      <c r="B31" s="182"/>
      <c r="C31" s="183"/>
      <c r="D31" s="6" t="s">
        <v>43</v>
      </c>
      <c r="E31" s="98">
        <f>E32+E33</f>
        <v>667.9</v>
      </c>
      <c r="F31" s="67">
        <f>F32+F33</f>
        <v>667.9</v>
      </c>
    </row>
    <row r="32" spans="1:6" ht="27" customHeight="1">
      <c r="A32" s="147" t="s">
        <v>44</v>
      </c>
      <c r="B32" s="148" t="s">
        <v>45</v>
      </c>
      <c r="C32" s="148"/>
      <c r="D32" s="6" t="s">
        <v>46</v>
      </c>
      <c r="E32" s="98">
        <v>0</v>
      </c>
      <c r="F32" s="67">
        <v>0</v>
      </c>
    </row>
    <row r="33" spans="1:6" ht="27" customHeight="1">
      <c r="A33" s="147"/>
      <c r="B33" s="148" t="s">
        <v>47</v>
      </c>
      <c r="C33" s="148"/>
      <c r="D33" s="7" t="s">
        <v>48</v>
      </c>
      <c r="E33" s="98">
        <v>667.9</v>
      </c>
      <c r="F33" s="67">
        <v>667.9</v>
      </c>
    </row>
    <row r="34" spans="1:6" ht="31.95" customHeight="1" thickBot="1">
      <c r="A34" s="184"/>
      <c r="B34" s="185" t="s">
        <v>49</v>
      </c>
      <c r="C34" s="186"/>
      <c r="D34" s="8">
        <v>23</v>
      </c>
      <c r="E34" s="99">
        <v>642.1</v>
      </c>
      <c r="F34" s="68">
        <v>642.1</v>
      </c>
    </row>
    <row r="35" spans="1:6" ht="27" customHeight="1">
      <c r="A35" s="163"/>
      <c r="B35" s="163"/>
      <c r="C35" s="163"/>
      <c r="D35" s="9"/>
    </row>
    <row r="36" spans="1:6" s="60" customFormat="1" ht="27" customHeight="1">
      <c r="A36" s="59"/>
      <c r="B36" s="59"/>
      <c r="C36" s="59"/>
      <c r="D36" s="9"/>
      <c r="E36" s="44"/>
    </row>
    <row r="37" spans="1:6" s="60" customFormat="1" ht="27" customHeight="1">
      <c r="A37" s="59"/>
      <c r="B37" s="59"/>
      <c r="C37" s="59"/>
      <c r="D37" s="9"/>
      <c r="E37" s="44"/>
    </row>
    <row r="38" spans="1:6" s="60" customFormat="1" ht="27" customHeight="1">
      <c r="A38" s="59"/>
      <c r="B38" s="59"/>
      <c r="C38" s="59"/>
      <c r="D38" s="9"/>
      <c r="E38" s="44"/>
    </row>
    <row r="39" spans="1:6" s="60" customFormat="1" ht="27" customHeight="1">
      <c r="A39" s="59"/>
      <c r="B39" s="59"/>
      <c r="C39" s="59"/>
      <c r="D39" s="9"/>
      <c r="E39" s="44"/>
    </row>
    <row r="40" spans="1:6" s="60" customFormat="1" ht="27" customHeight="1">
      <c r="A40" s="59"/>
      <c r="B40" s="59"/>
      <c r="C40" s="59"/>
      <c r="D40" s="9"/>
      <c r="E40" s="44"/>
    </row>
    <row r="41" spans="1:6" s="60" customFormat="1" ht="27" customHeight="1">
      <c r="A41" s="59"/>
      <c r="B41" s="59"/>
      <c r="C41" s="59"/>
      <c r="D41" s="9"/>
      <c r="E41" s="44"/>
    </row>
    <row r="42" spans="1:6" s="60" customFormat="1" ht="27" customHeight="1">
      <c r="A42" s="59"/>
      <c r="B42" s="59"/>
      <c r="C42" s="59"/>
      <c r="D42" s="9"/>
      <c r="E42" s="44"/>
    </row>
    <row r="43" spans="1:6" s="60" customFormat="1" ht="27" customHeight="1">
      <c r="A43" s="59"/>
      <c r="B43" s="59"/>
      <c r="C43" s="59"/>
      <c r="D43" s="9"/>
      <c r="E43" s="44"/>
    </row>
    <row r="44" spans="1:6" ht="34.200000000000003" customHeight="1">
      <c r="A44" s="163" t="s">
        <v>50</v>
      </c>
      <c r="B44" s="163"/>
      <c r="C44" s="163"/>
      <c r="D44" s="163"/>
    </row>
    <row r="45" spans="1:6" ht="27" customHeight="1" thickBot="1">
      <c r="A45" s="10"/>
      <c r="B45" s="10"/>
      <c r="C45" s="10"/>
      <c r="D45" s="10"/>
    </row>
    <row r="46" spans="1:6" ht="27" customHeight="1">
      <c r="A46" s="164" t="s">
        <v>88</v>
      </c>
      <c r="B46" s="165"/>
      <c r="C46" s="165"/>
      <c r="D46" s="165"/>
      <c r="E46" s="43" t="s">
        <v>163</v>
      </c>
      <c r="F46" s="65" t="s">
        <v>165</v>
      </c>
    </row>
    <row r="47" spans="1:6" ht="17.399999999999999" customHeight="1">
      <c r="A47" s="166">
        <v>1</v>
      </c>
      <c r="B47" s="167"/>
      <c r="C47" s="167"/>
      <c r="D47" s="168"/>
      <c r="E47" s="101">
        <v>3</v>
      </c>
      <c r="F47" s="94">
        <v>4</v>
      </c>
    </row>
    <row r="48" spans="1:6" ht="22.2" customHeight="1">
      <c r="A48" s="169" t="s">
        <v>51</v>
      </c>
      <c r="B48" s="170"/>
      <c r="C48" s="171"/>
      <c r="D48" s="5">
        <f>D34+1</f>
        <v>24</v>
      </c>
      <c r="E48" s="102">
        <f>E49+E68</f>
        <v>37368.5</v>
      </c>
      <c r="F48" s="66">
        <f>F49+F68</f>
        <v>37068.500000000007</v>
      </c>
    </row>
    <row r="49" spans="1:6" ht="18.600000000000001" customHeight="1">
      <c r="A49" s="172" t="s">
        <v>52</v>
      </c>
      <c r="B49" s="173"/>
      <c r="C49" s="174"/>
      <c r="D49" s="5">
        <f>D48+1</f>
        <v>25</v>
      </c>
      <c r="E49" s="98">
        <f>E65</f>
        <v>37348.5</v>
      </c>
      <c r="F49" s="67">
        <f>F65</f>
        <v>37048.500000000007</v>
      </c>
    </row>
    <row r="50" spans="1:6" ht="16.2" customHeight="1">
      <c r="A50" s="144" t="s">
        <v>53</v>
      </c>
      <c r="B50" s="145"/>
      <c r="C50" s="146"/>
      <c r="D50" s="11">
        <f t="shared" ref="D50:D81" si="0">D49+1</f>
        <v>26</v>
      </c>
      <c r="E50" s="98">
        <v>1167.8</v>
      </c>
      <c r="F50" s="67">
        <v>1067.8</v>
      </c>
    </row>
    <row r="51" spans="1:6" ht="16.2" customHeight="1">
      <c r="A51" s="144" t="s">
        <v>54</v>
      </c>
      <c r="B51" s="145"/>
      <c r="C51" s="146"/>
      <c r="D51" s="11">
        <f t="shared" si="0"/>
        <v>27</v>
      </c>
      <c r="E51" s="98">
        <v>2279.3000000000002</v>
      </c>
      <c r="F51" s="67">
        <v>2179.3000000000002</v>
      </c>
    </row>
    <row r="52" spans="1:6" ht="16.2" customHeight="1">
      <c r="A52" s="144" t="s">
        <v>55</v>
      </c>
      <c r="B52" s="145"/>
      <c r="C52" s="146"/>
      <c r="D52" s="11">
        <f t="shared" si="0"/>
        <v>28</v>
      </c>
      <c r="E52" s="98">
        <v>3150.3</v>
      </c>
      <c r="F52" s="67">
        <v>3150.3</v>
      </c>
    </row>
    <row r="53" spans="1:6" ht="16.2" customHeight="1">
      <c r="A53" s="144" t="s">
        <v>56</v>
      </c>
      <c r="B53" s="145"/>
      <c r="C53" s="146"/>
      <c r="D53" s="11">
        <f t="shared" si="0"/>
        <v>29</v>
      </c>
      <c r="E53" s="98">
        <v>120.7</v>
      </c>
      <c r="F53" s="67">
        <v>120.7</v>
      </c>
    </row>
    <row r="54" spans="1:6" ht="16.2" customHeight="1">
      <c r="A54" s="144" t="s">
        <v>57</v>
      </c>
      <c r="B54" s="145"/>
      <c r="C54" s="146"/>
      <c r="D54" s="11">
        <f t="shared" si="0"/>
        <v>30</v>
      </c>
      <c r="E54" s="98">
        <v>24409.1</v>
      </c>
      <c r="F54" s="67">
        <v>22980.799999999999</v>
      </c>
    </row>
    <row r="55" spans="1:6" ht="16.2" customHeight="1">
      <c r="A55" s="160" t="s">
        <v>58</v>
      </c>
      <c r="B55" s="161"/>
      <c r="C55" s="162"/>
      <c r="D55" s="11">
        <f t="shared" si="0"/>
        <v>31</v>
      </c>
      <c r="E55" s="98">
        <v>22375.7</v>
      </c>
      <c r="F55" s="67">
        <v>21270.799999999999</v>
      </c>
    </row>
    <row r="56" spans="1:6" ht="16.2" customHeight="1">
      <c r="A56" s="144" t="s">
        <v>59</v>
      </c>
      <c r="B56" s="145"/>
      <c r="C56" s="146"/>
      <c r="D56" s="11">
        <f t="shared" si="0"/>
        <v>32</v>
      </c>
      <c r="E56" s="98">
        <v>5571.3</v>
      </c>
      <c r="F56" s="67">
        <v>5571.3</v>
      </c>
    </row>
    <row r="57" spans="1:6" ht="18" customHeight="1">
      <c r="A57" s="154" t="s">
        <v>60</v>
      </c>
      <c r="B57" s="145" t="s">
        <v>61</v>
      </c>
      <c r="C57" s="146"/>
      <c r="D57" s="11">
        <f t="shared" si="0"/>
        <v>33</v>
      </c>
      <c r="E57" s="98">
        <v>4280.7</v>
      </c>
      <c r="F57" s="67">
        <v>4280.7</v>
      </c>
    </row>
    <row r="58" spans="1:6" ht="31.95" customHeight="1">
      <c r="A58" s="158"/>
      <c r="B58" s="92" t="s">
        <v>62</v>
      </c>
      <c r="C58" s="90" t="s">
        <v>63</v>
      </c>
      <c r="D58" s="11">
        <f t="shared" si="0"/>
        <v>34</v>
      </c>
      <c r="E58" s="98">
        <v>0</v>
      </c>
      <c r="F58" s="67">
        <v>0</v>
      </c>
    </row>
    <row r="59" spans="1:6" ht="17.399999999999999" customHeight="1">
      <c r="A59" s="158"/>
      <c r="B59" s="159" t="s">
        <v>64</v>
      </c>
      <c r="C59" s="146"/>
      <c r="D59" s="11">
        <f t="shared" si="0"/>
        <v>35</v>
      </c>
      <c r="E59" s="98">
        <v>882.4</v>
      </c>
      <c r="F59" s="67">
        <v>882.4</v>
      </c>
    </row>
    <row r="60" spans="1:6" ht="17.399999999999999" customHeight="1">
      <c r="A60" s="158"/>
      <c r="B60" s="159" t="s">
        <v>65</v>
      </c>
      <c r="C60" s="146"/>
      <c r="D60" s="11">
        <f t="shared" si="0"/>
        <v>36</v>
      </c>
      <c r="E60" s="98">
        <v>0</v>
      </c>
      <c r="F60" s="67">
        <v>0</v>
      </c>
    </row>
    <row r="61" spans="1:6" ht="17.399999999999999" customHeight="1">
      <c r="A61" s="158"/>
      <c r="B61" s="159" t="s">
        <v>66</v>
      </c>
      <c r="C61" s="146"/>
      <c r="D61" s="11">
        <f t="shared" si="0"/>
        <v>37</v>
      </c>
      <c r="E61" s="98">
        <v>0</v>
      </c>
      <c r="F61" s="67">
        <v>0</v>
      </c>
    </row>
    <row r="62" spans="1:6" ht="17.399999999999999" customHeight="1">
      <c r="A62" s="144" t="s">
        <v>67</v>
      </c>
      <c r="B62" s="145"/>
      <c r="C62" s="146"/>
      <c r="D62" s="11">
        <f t="shared" si="0"/>
        <v>38</v>
      </c>
      <c r="E62" s="98">
        <v>550</v>
      </c>
      <c r="F62" s="67">
        <v>550</v>
      </c>
    </row>
    <row r="63" spans="1:6" ht="17.399999999999999" customHeight="1">
      <c r="A63" s="144" t="s">
        <v>68</v>
      </c>
      <c r="B63" s="145"/>
      <c r="C63" s="146"/>
      <c r="D63" s="11">
        <f t="shared" si="0"/>
        <v>39</v>
      </c>
      <c r="E63" s="98">
        <f>E50+E51+E52+E53+E54+E56+E62</f>
        <v>37248.5</v>
      </c>
      <c r="F63" s="67">
        <f>F50+F51+F52+F53+F54+F56+F62</f>
        <v>35620.200000000004</v>
      </c>
    </row>
    <row r="64" spans="1:6" ht="27" customHeight="1">
      <c r="A64" s="149" t="s">
        <v>69</v>
      </c>
      <c r="B64" s="150"/>
      <c r="C64" s="150"/>
      <c r="D64" s="11">
        <f t="shared" si="0"/>
        <v>40</v>
      </c>
      <c r="E64" s="98">
        <v>100</v>
      </c>
      <c r="F64" s="67">
        <v>1428.3</v>
      </c>
    </row>
    <row r="65" spans="1:8" ht="16.95" customHeight="1">
      <c r="A65" s="151" t="s">
        <v>70</v>
      </c>
      <c r="B65" s="152"/>
      <c r="C65" s="153"/>
      <c r="D65" s="11">
        <f t="shared" si="0"/>
        <v>41</v>
      </c>
      <c r="E65" s="98">
        <f>E63+E64</f>
        <v>37348.5</v>
      </c>
      <c r="F65" s="67">
        <f>F63+F64</f>
        <v>37048.500000000007</v>
      </c>
    </row>
    <row r="66" spans="1:8" ht="16.95" customHeight="1">
      <c r="A66" s="154" t="s">
        <v>60</v>
      </c>
      <c r="B66" s="156" t="s">
        <v>71</v>
      </c>
      <c r="C66" s="157"/>
      <c r="D66" s="11">
        <f t="shared" si="0"/>
        <v>42</v>
      </c>
      <c r="E66" s="98">
        <v>528.5</v>
      </c>
      <c r="F66" s="67">
        <v>528.5</v>
      </c>
    </row>
    <row r="67" spans="1:8" ht="16.95" customHeight="1">
      <c r="A67" s="155"/>
      <c r="B67" s="157" t="s">
        <v>72</v>
      </c>
      <c r="C67" s="148"/>
      <c r="D67" s="11">
        <f t="shared" si="0"/>
        <v>43</v>
      </c>
      <c r="E67" s="98">
        <v>0</v>
      </c>
      <c r="F67" s="67">
        <v>0</v>
      </c>
    </row>
    <row r="68" spans="1:8" ht="16.95" customHeight="1">
      <c r="A68" s="141" t="s">
        <v>73</v>
      </c>
      <c r="B68" s="142"/>
      <c r="C68" s="143"/>
      <c r="D68" s="11">
        <f t="shared" si="0"/>
        <v>44</v>
      </c>
      <c r="E68" s="98">
        <f>E69+E70</f>
        <v>20</v>
      </c>
      <c r="F68" s="67">
        <f>F69+F70</f>
        <v>20</v>
      </c>
    </row>
    <row r="69" spans="1:8" ht="16.95" customHeight="1">
      <c r="A69" s="144" t="s">
        <v>74</v>
      </c>
      <c r="B69" s="145"/>
      <c r="C69" s="146"/>
      <c r="D69" s="11">
        <f t="shared" si="0"/>
        <v>45</v>
      </c>
      <c r="E69" s="98">
        <v>0</v>
      </c>
      <c r="F69" s="67"/>
    </row>
    <row r="70" spans="1:8" ht="16.95" customHeight="1">
      <c r="A70" s="144" t="s">
        <v>75</v>
      </c>
      <c r="B70" s="145"/>
      <c r="C70" s="146"/>
      <c r="D70" s="11">
        <f t="shared" si="0"/>
        <v>46</v>
      </c>
      <c r="E70" s="98">
        <f>E71+E72</f>
        <v>20</v>
      </c>
      <c r="F70" s="67">
        <f>F71+F72</f>
        <v>20</v>
      </c>
    </row>
    <row r="71" spans="1:8" ht="16.95" customHeight="1">
      <c r="A71" s="147" t="s">
        <v>44</v>
      </c>
      <c r="B71" s="148" t="s">
        <v>76</v>
      </c>
      <c r="C71" s="148"/>
      <c r="D71" s="11">
        <f t="shared" si="0"/>
        <v>47</v>
      </c>
      <c r="E71" s="98">
        <v>0</v>
      </c>
      <c r="F71" s="67"/>
    </row>
    <row r="72" spans="1:8" ht="16.95" customHeight="1">
      <c r="A72" s="147"/>
      <c r="B72" s="148" t="s">
        <v>77</v>
      </c>
      <c r="C72" s="148"/>
      <c r="D72" s="11">
        <f t="shared" si="0"/>
        <v>48</v>
      </c>
      <c r="E72" s="98">
        <v>20</v>
      </c>
      <c r="F72" s="67">
        <v>20</v>
      </c>
    </row>
    <row r="73" spans="1:8" ht="20.399999999999999" customHeight="1">
      <c r="A73" s="135" t="s">
        <v>78</v>
      </c>
      <c r="B73" s="136"/>
      <c r="C73" s="137"/>
      <c r="D73" s="11">
        <f t="shared" si="0"/>
        <v>49</v>
      </c>
      <c r="E73" s="98">
        <f>E11-E48</f>
        <v>-1693.0999999999913</v>
      </c>
      <c r="F73" s="67">
        <f>F11-F48</f>
        <v>-1393.0999999999985</v>
      </c>
    </row>
    <row r="74" spans="1:8" ht="19.95" customHeight="1">
      <c r="A74" s="135" t="s">
        <v>79</v>
      </c>
      <c r="B74" s="136"/>
      <c r="C74" s="137"/>
      <c r="D74" s="11">
        <f t="shared" si="0"/>
        <v>50</v>
      </c>
      <c r="E74" s="98">
        <v>215</v>
      </c>
      <c r="F74" s="67">
        <v>215</v>
      </c>
    </row>
    <row r="75" spans="1:8" ht="18.600000000000001" customHeight="1">
      <c r="A75" s="138" t="s">
        <v>80</v>
      </c>
      <c r="B75" s="139"/>
      <c r="C75" s="140"/>
      <c r="D75" s="11">
        <f t="shared" si="0"/>
        <v>51</v>
      </c>
      <c r="E75" s="98">
        <v>215</v>
      </c>
      <c r="F75" s="67">
        <v>215</v>
      </c>
    </row>
    <row r="76" spans="1:8" ht="18.600000000000001" customHeight="1">
      <c r="A76" s="135" t="s">
        <v>81</v>
      </c>
      <c r="B76" s="136"/>
      <c r="C76" s="137"/>
      <c r="D76" s="11">
        <f t="shared" si="0"/>
        <v>52</v>
      </c>
      <c r="E76" s="98">
        <v>20</v>
      </c>
      <c r="F76" s="67">
        <v>276.2</v>
      </c>
      <c r="H76" s="44"/>
    </row>
    <row r="77" spans="1:8" ht="16.95" customHeight="1">
      <c r="A77" s="138" t="s">
        <v>82</v>
      </c>
      <c r="B77" s="139"/>
      <c r="C77" s="140"/>
      <c r="D77" s="11">
        <f t="shared" si="0"/>
        <v>53</v>
      </c>
      <c r="E77" s="98">
        <v>0.1</v>
      </c>
      <c r="F77" s="67">
        <v>0.1</v>
      </c>
    </row>
    <row r="78" spans="1:8" ht="21" customHeight="1">
      <c r="A78" s="135" t="s">
        <v>83</v>
      </c>
      <c r="B78" s="136"/>
      <c r="C78" s="137"/>
      <c r="D78" s="11">
        <f t="shared" si="0"/>
        <v>54</v>
      </c>
      <c r="E78" s="98">
        <f>E73+E74-E76</f>
        <v>-1498.0999999999913</v>
      </c>
      <c r="F78" s="67">
        <f>F73+F74-F76</f>
        <v>-1454.2999999999986</v>
      </c>
    </row>
    <row r="79" spans="1:8" ht="16.95" customHeight="1">
      <c r="A79" s="129" t="s">
        <v>84</v>
      </c>
      <c r="B79" s="130"/>
      <c r="C79" s="131"/>
      <c r="D79" s="11">
        <f t="shared" si="0"/>
        <v>55</v>
      </c>
      <c r="E79" s="98">
        <v>5</v>
      </c>
      <c r="F79" s="67">
        <v>5</v>
      </c>
    </row>
    <row r="80" spans="1:8" ht="16.95" customHeight="1">
      <c r="A80" s="129" t="s">
        <v>85</v>
      </c>
      <c r="B80" s="130"/>
      <c r="C80" s="131"/>
      <c r="D80" s="11">
        <f t="shared" si="0"/>
        <v>56</v>
      </c>
      <c r="E80" s="98"/>
      <c r="F80" s="67"/>
    </row>
    <row r="81" spans="1:6" ht="22.2" customHeight="1" thickBot="1">
      <c r="A81" s="132" t="s">
        <v>86</v>
      </c>
      <c r="B81" s="133"/>
      <c r="C81" s="134"/>
      <c r="D81" s="20">
        <f t="shared" si="0"/>
        <v>57</v>
      </c>
      <c r="E81" s="68">
        <f>E78-E79-E80</f>
        <v>-1503.0999999999913</v>
      </c>
      <c r="F81" s="68">
        <f>F78-F79-F80</f>
        <v>-1459.2999999999986</v>
      </c>
    </row>
  </sheetData>
  <mergeCells count="73">
    <mergeCell ref="A15:C15"/>
    <mergeCell ref="A1:C1"/>
    <mergeCell ref="A2:C2"/>
    <mergeCell ref="A3:D3"/>
    <mergeCell ref="A4:D4"/>
    <mergeCell ref="A5:D5"/>
    <mergeCell ref="A7:D7"/>
    <mergeCell ref="A9:D9"/>
    <mergeCell ref="A10:D10"/>
    <mergeCell ref="A11:C11"/>
    <mergeCell ref="A12:C12"/>
    <mergeCell ref="A13:C13"/>
    <mergeCell ref="A14:C14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8:C28"/>
    <mergeCell ref="A29:C29"/>
    <mergeCell ref="A30:C30"/>
    <mergeCell ref="A31:C31"/>
    <mergeCell ref="A32:A34"/>
    <mergeCell ref="B32:C32"/>
    <mergeCell ref="B33:C33"/>
    <mergeCell ref="B34:C34"/>
    <mergeCell ref="A55:C55"/>
    <mergeCell ref="A35:C35"/>
    <mergeCell ref="A44:D44"/>
    <mergeCell ref="A46:D46"/>
    <mergeCell ref="A47:D47"/>
    <mergeCell ref="A48:C48"/>
    <mergeCell ref="A49:C49"/>
    <mergeCell ref="A50:C50"/>
    <mergeCell ref="A51:C51"/>
    <mergeCell ref="A52:C52"/>
    <mergeCell ref="A53:C53"/>
    <mergeCell ref="A54:C54"/>
    <mergeCell ref="A56:C56"/>
    <mergeCell ref="A57:A61"/>
    <mergeCell ref="B57:C57"/>
    <mergeCell ref="B59:C59"/>
    <mergeCell ref="B60:C60"/>
    <mergeCell ref="B61:C61"/>
    <mergeCell ref="A62:C62"/>
    <mergeCell ref="A63:C63"/>
    <mergeCell ref="A64:C64"/>
    <mergeCell ref="A65:C65"/>
    <mergeCell ref="A66:A67"/>
    <mergeCell ref="B66:C66"/>
    <mergeCell ref="B67:C67"/>
    <mergeCell ref="A68:C68"/>
    <mergeCell ref="A69:C69"/>
    <mergeCell ref="A70:C70"/>
    <mergeCell ref="A71:A72"/>
    <mergeCell ref="B71:C71"/>
    <mergeCell ref="B72:C72"/>
    <mergeCell ref="A79:C79"/>
    <mergeCell ref="A80:C80"/>
    <mergeCell ref="A81:C81"/>
    <mergeCell ref="A73:C73"/>
    <mergeCell ref="A74:C74"/>
    <mergeCell ref="A75:C75"/>
    <mergeCell ref="A76:C76"/>
    <mergeCell ref="A77:C77"/>
    <mergeCell ref="A78:C78"/>
  </mergeCells>
  <dataValidations count="1">
    <dataValidation allowBlank="1" showErrorMessage="1" sqref="A3:D3" xr:uid="{00000000-0002-0000-0000-000001000000}"/>
  </dataValidations>
  <pageMargins left="0.7" right="0.7" top="0.75" bottom="0.75" header="0.3" footer="0.3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0"/>
  <sheetViews>
    <sheetView topLeftCell="A28" workbookViewId="0">
      <selection activeCell="A39" sqref="A39"/>
    </sheetView>
  </sheetViews>
  <sheetFormatPr defaultRowHeight="18"/>
  <cols>
    <col min="1" max="1" width="10.5546875" customWidth="1"/>
    <col min="4" max="4" width="28" customWidth="1" collapsed="1"/>
    <col min="5" max="5" width="4.88671875" customWidth="1" collapsed="1"/>
    <col min="6" max="6" width="18.33203125" customWidth="1" collapsed="1"/>
    <col min="7" max="7" width="18.44140625" style="103" customWidth="1"/>
  </cols>
  <sheetData>
    <row r="1" spans="1:7">
      <c r="A1" s="12" t="str">
        <f>'Dział I'!A3:D3</f>
        <v>Akademia Sztuk Teatralnych im. Stanisława Wyspiańskiego w Krakowie</v>
      </c>
      <c r="B1" s="13"/>
      <c r="C1" s="13"/>
      <c r="D1" s="14"/>
      <c r="E1" s="14"/>
      <c r="F1" s="14"/>
    </row>
    <row r="2" spans="1:7">
      <c r="A2" s="163" t="s">
        <v>87</v>
      </c>
      <c r="B2" s="163"/>
      <c r="C2" s="163"/>
      <c r="D2" s="163"/>
      <c r="E2" s="163"/>
      <c r="F2" s="163"/>
    </row>
    <row r="3" spans="1:7" ht="18.600000000000001" thickBot="1">
      <c r="A3" s="15"/>
      <c r="B3" s="15"/>
      <c r="C3" s="15"/>
      <c r="D3" s="15"/>
      <c r="E3" s="15"/>
      <c r="F3" s="16"/>
    </row>
    <row r="4" spans="1:7" ht="15.6">
      <c r="A4" s="164" t="s">
        <v>88</v>
      </c>
      <c r="B4" s="165"/>
      <c r="C4" s="165"/>
      <c r="D4" s="165"/>
      <c r="E4" s="228"/>
      <c r="F4" s="113" t="s">
        <v>163</v>
      </c>
      <c r="G4" s="65" t="s">
        <v>165</v>
      </c>
    </row>
    <row r="5" spans="1:7" ht="15" thickBot="1">
      <c r="A5" s="229">
        <v>1</v>
      </c>
      <c r="B5" s="230"/>
      <c r="C5" s="230"/>
      <c r="D5" s="230"/>
      <c r="E5" s="230"/>
      <c r="F5" s="112">
        <v>2</v>
      </c>
      <c r="G5" s="112">
        <v>3</v>
      </c>
    </row>
    <row r="6" spans="1:7" ht="17.399999999999999">
      <c r="A6" s="231" t="s">
        <v>89</v>
      </c>
      <c r="B6" s="234" t="s">
        <v>90</v>
      </c>
      <c r="C6" s="235"/>
      <c r="D6" s="236"/>
      <c r="E6" s="17" t="s">
        <v>5</v>
      </c>
      <c r="F6" s="107">
        <v>65348.800000000003</v>
      </c>
      <c r="G6" s="116">
        <v>65348.800000000003</v>
      </c>
    </row>
    <row r="7" spans="1:7">
      <c r="A7" s="232"/>
      <c r="B7" s="159" t="s">
        <v>91</v>
      </c>
      <c r="C7" s="145"/>
      <c r="D7" s="146"/>
      <c r="E7" s="5" t="s">
        <v>7</v>
      </c>
      <c r="F7" s="105">
        <v>0</v>
      </c>
      <c r="G7" s="114">
        <v>6536.2</v>
      </c>
    </row>
    <row r="8" spans="1:7">
      <c r="A8" s="232"/>
      <c r="B8" s="237" t="s">
        <v>60</v>
      </c>
      <c r="C8" s="159" t="s">
        <v>92</v>
      </c>
      <c r="D8" s="146"/>
      <c r="E8" s="5" t="s">
        <v>9</v>
      </c>
      <c r="F8" s="105">
        <v>0</v>
      </c>
      <c r="G8" s="114">
        <v>0</v>
      </c>
    </row>
    <row r="9" spans="1:7">
      <c r="A9" s="232"/>
      <c r="B9" s="238"/>
      <c r="C9" s="159" t="s">
        <v>93</v>
      </c>
      <c r="D9" s="146"/>
      <c r="E9" s="5" t="s">
        <v>11</v>
      </c>
      <c r="F9" s="105">
        <v>0</v>
      </c>
      <c r="G9" s="114">
        <v>36.200000000000003</v>
      </c>
    </row>
    <row r="10" spans="1:7">
      <c r="A10" s="232"/>
      <c r="B10" s="239"/>
      <c r="C10" s="159" t="s">
        <v>94</v>
      </c>
      <c r="D10" s="146"/>
      <c r="E10" s="5" t="s">
        <v>13</v>
      </c>
      <c r="F10" s="106">
        <v>0</v>
      </c>
      <c r="G10" s="114">
        <v>0</v>
      </c>
    </row>
    <row r="11" spans="1:7">
      <c r="A11" s="232"/>
      <c r="B11" s="202" t="s">
        <v>95</v>
      </c>
      <c r="C11" s="202"/>
      <c r="D11" s="202"/>
      <c r="E11" s="5" t="s">
        <v>15</v>
      </c>
      <c r="F11" s="106">
        <v>3429.7</v>
      </c>
      <c r="G11" s="114">
        <v>3429.7</v>
      </c>
    </row>
    <row r="12" spans="1:7">
      <c r="A12" s="232"/>
      <c r="B12" s="237" t="s">
        <v>60</v>
      </c>
      <c r="C12" s="202" t="s">
        <v>96</v>
      </c>
      <c r="D12" s="202"/>
      <c r="E12" s="5" t="s">
        <v>17</v>
      </c>
      <c r="F12" s="106">
        <v>194</v>
      </c>
      <c r="G12" s="114">
        <v>194</v>
      </c>
    </row>
    <row r="13" spans="1:7">
      <c r="A13" s="232"/>
      <c r="B13" s="239"/>
      <c r="C13" s="202" t="s">
        <v>94</v>
      </c>
      <c r="D13" s="202"/>
      <c r="E13" s="5" t="s">
        <v>19</v>
      </c>
      <c r="F13" s="106">
        <v>0</v>
      </c>
      <c r="G13" s="114">
        <v>0</v>
      </c>
    </row>
    <row r="14" spans="1:7" ht="16.2" thickBot="1">
      <c r="A14" s="233"/>
      <c r="B14" s="203" t="s">
        <v>97</v>
      </c>
      <c r="C14" s="203"/>
      <c r="D14" s="203"/>
      <c r="E14" s="8" t="s">
        <v>21</v>
      </c>
      <c r="F14" s="108">
        <f>F6+F7-F11</f>
        <v>61919.100000000006</v>
      </c>
      <c r="G14" s="19">
        <f>G6+G7-G11</f>
        <v>68455.3</v>
      </c>
    </row>
    <row r="15" spans="1:7">
      <c r="A15" s="224" t="s">
        <v>98</v>
      </c>
      <c r="B15" s="201" t="s">
        <v>90</v>
      </c>
      <c r="C15" s="201"/>
      <c r="D15" s="201"/>
      <c r="E15" s="18">
        <f>E14+1</f>
        <v>10</v>
      </c>
      <c r="F15" s="107">
        <v>103.1</v>
      </c>
      <c r="G15" s="117">
        <v>103.1</v>
      </c>
    </row>
    <row r="16" spans="1:7" ht="27" customHeight="1">
      <c r="A16" s="225"/>
      <c r="B16" s="202" t="s">
        <v>91</v>
      </c>
      <c r="C16" s="202"/>
      <c r="D16" s="202"/>
      <c r="E16" s="11">
        <f>E15+1</f>
        <v>11</v>
      </c>
      <c r="F16" s="105">
        <v>581</v>
      </c>
      <c r="G16" s="114">
        <v>619.20000000000005</v>
      </c>
    </row>
    <row r="17" spans="1:7" ht="30.6" customHeight="1">
      <c r="A17" s="225"/>
      <c r="B17" s="227" t="s">
        <v>99</v>
      </c>
      <c r="C17" s="213"/>
      <c r="D17" s="214"/>
      <c r="E17" s="11">
        <f t="shared" ref="E17:E19" si="0">E16+1</f>
        <v>12</v>
      </c>
      <c r="F17" s="105">
        <v>0</v>
      </c>
      <c r="G17" s="114">
        <v>0</v>
      </c>
    </row>
    <row r="18" spans="1:7">
      <c r="A18" s="225"/>
      <c r="B18" s="202" t="s">
        <v>95</v>
      </c>
      <c r="C18" s="202"/>
      <c r="D18" s="202"/>
      <c r="E18" s="11">
        <f t="shared" si="0"/>
        <v>13</v>
      </c>
      <c r="F18" s="105">
        <v>684.1</v>
      </c>
      <c r="G18" s="114">
        <v>628</v>
      </c>
    </row>
    <row r="19" spans="1:7" ht="28.2" customHeight="1" thickBot="1">
      <c r="A19" s="226"/>
      <c r="B19" s="203" t="s">
        <v>100</v>
      </c>
      <c r="C19" s="203"/>
      <c r="D19" s="203"/>
      <c r="E19" s="20">
        <f t="shared" si="0"/>
        <v>14</v>
      </c>
      <c r="F19" s="108">
        <v>0</v>
      </c>
      <c r="G19" s="104">
        <f>G15+G16-G18</f>
        <v>94.300000000000068</v>
      </c>
    </row>
    <row r="20" spans="1:7">
      <c r="A20" s="221" t="s">
        <v>101</v>
      </c>
      <c r="B20" s="210" t="s">
        <v>90</v>
      </c>
      <c r="C20" s="201"/>
      <c r="D20" s="201"/>
      <c r="E20" s="18">
        <f>E19+1</f>
        <v>15</v>
      </c>
      <c r="F20" s="107">
        <v>1923.2</v>
      </c>
      <c r="G20" s="117">
        <v>1923.2</v>
      </c>
    </row>
    <row r="21" spans="1:7">
      <c r="A21" s="222"/>
      <c r="B21" s="211" t="s">
        <v>91</v>
      </c>
      <c r="C21" s="202"/>
      <c r="D21" s="202"/>
      <c r="E21" s="11">
        <f t="shared" ref="E21:E32" si="1">E20+1</f>
        <v>16</v>
      </c>
      <c r="F21" s="105">
        <v>882.4</v>
      </c>
      <c r="G21" s="114">
        <v>882.4</v>
      </c>
    </row>
    <row r="22" spans="1:7">
      <c r="A22" s="222"/>
      <c r="B22" s="211" t="s">
        <v>95</v>
      </c>
      <c r="C22" s="202"/>
      <c r="D22" s="202"/>
      <c r="E22" s="11">
        <f t="shared" si="1"/>
        <v>17</v>
      </c>
      <c r="F22" s="105">
        <v>2805.6</v>
      </c>
      <c r="G22" s="114">
        <v>2805.6</v>
      </c>
    </row>
    <row r="23" spans="1:7" ht="27" customHeight="1" thickBot="1">
      <c r="A23" s="223"/>
      <c r="B23" s="215" t="s">
        <v>102</v>
      </c>
      <c r="C23" s="203"/>
      <c r="D23" s="203"/>
      <c r="E23" s="20">
        <f t="shared" si="1"/>
        <v>18</v>
      </c>
      <c r="F23" s="108">
        <v>0</v>
      </c>
      <c r="G23" s="104">
        <v>0</v>
      </c>
    </row>
    <row r="24" spans="1:7">
      <c r="A24" s="207" t="s">
        <v>103</v>
      </c>
      <c r="B24" s="210" t="s">
        <v>90</v>
      </c>
      <c r="C24" s="201"/>
      <c r="D24" s="201"/>
      <c r="E24" s="18">
        <f t="shared" si="1"/>
        <v>19</v>
      </c>
      <c r="F24" s="107">
        <v>49.4</v>
      </c>
      <c r="G24" s="117">
        <v>49.4</v>
      </c>
    </row>
    <row r="25" spans="1:7">
      <c r="A25" s="208"/>
      <c r="B25" s="211" t="s">
        <v>91</v>
      </c>
      <c r="C25" s="202"/>
      <c r="D25" s="202"/>
      <c r="E25" s="11">
        <f t="shared" si="1"/>
        <v>20</v>
      </c>
      <c r="F25" s="105">
        <v>40</v>
      </c>
      <c r="G25" s="114">
        <v>40</v>
      </c>
    </row>
    <row r="26" spans="1:7" ht="27" customHeight="1">
      <c r="A26" s="208"/>
      <c r="B26" s="212" t="s">
        <v>104</v>
      </c>
      <c r="C26" s="213"/>
      <c r="D26" s="214"/>
      <c r="E26" s="11">
        <f t="shared" si="1"/>
        <v>21</v>
      </c>
      <c r="F26" s="109">
        <v>0</v>
      </c>
      <c r="G26" s="114">
        <v>0</v>
      </c>
    </row>
    <row r="27" spans="1:7">
      <c r="A27" s="208"/>
      <c r="B27" s="211" t="s">
        <v>95</v>
      </c>
      <c r="C27" s="202"/>
      <c r="D27" s="202"/>
      <c r="E27" s="11">
        <f t="shared" si="1"/>
        <v>22</v>
      </c>
      <c r="F27" s="105">
        <v>89.4</v>
      </c>
      <c r="G27" s="114">
        <v>89.4</v>
      </c>
    </row>
    <row r="28" spans="1:7" ht="32.4" customHeight="1" thickBot="1">
      <c r="A28" s="209"/>
      <c r="B28" s="215" t="s">
        <v>105</v>
      </c>
      <c r="C28" s="203"/>
      <c r="D28" s="203"/>
      <c r="E28" s="20">
        <f t="shared" si="1"/>
        <v>23</v>
      </c>
      <c r="F28" s="108">
        <v>0</v>
      </c>
      <c r="G28" s="104">
        <v>0</v>
      </c>
    </row>
    <row r="29" spans="1:7">
      <c r="A29" s="216" t="s">
        <v>106</v>
      </c>
      <c r="B29" s="219" t="s">
        <v>107</v>
      </c>
      <c r="C29" s="219"/>
      <c r="D29" s="219"/>
      <c r="E29" s="21">
        <f t="shared" si="1"/>
        <v>24</v>
      </c>
      <c r="F29" s="110">
        <v>0</v>
      </c>
      <c r="G29" s="115">
        <v>0</v>
      </c>
    </row>
    <row r="30" spans="1:7">
      <c r="A30" s="216"/>
      <c r="B30" s="202" t="s">
        <v>108</v>
      </c>
      <c r="C30" s="202"/>
      <c r="D30" s="202"/>
      <c r="E30" s="11">
        <f t="shared" si="1"/>
        <v>25</v>
      </c>
      <c r="F30" s="111">
        <v>23</v>
      </c>
      <c r="G30" s="114">
        <v>23</v>
      </c>
    </row>
    <row r="31" spans="1:7">
      <c r="A31" s="217"/>
      <c r="B31" s="202" t="s">
        <v>109</v>
      </c>
      <c r="C31" s="202"/>
      <c r="D31" s="202"/>
      <c r="E31" s="11">
        <f t="shared" si="1"/>
        <v>26</v>
      </c>
      <c r="F31" s="105">
        <v>23</v>
      </c>
      <c r="G31" s="114">
        <v>23</v>
      </c>
    </row>
    <row r="32" spans="1:7" ht="30" customHeight="1" thickBot="1">
      <c r="A32" s="218"/>
      <c r="B32" s="203" t="s">
        <v>110</v>
      </c>
      <c r="C32" s="203"/>
      <c r="D32" s="203"/>
      <c r="E32" s="20">
        <f t="shared" si="1"/>
        <v>27</v>
      </c>
      <c r="F32" s="108">
        <v>0</v>
      </c>
      <c r="G32" s="104">
        <v>0</v>
      </c>
    </row>
    <row r="33" spans="1:7">
      <c r="A33" s="16"/>
      <c r="B33" s="16"/>
      <c r="C33" s="16"/>
      <c r="D33" s="16"/>
      <c r="E33" s="16"/>
      <c r="F33" s="22"/>
    </row>
    <row r="34" spans="1:7" ht="18.600000000000001" thickBot="1">
      <c r="A34" s="220" t="s">
        <v>169</v>
      </c>
      <c r="B34" s="220"/>
      <c r="C34" s="220"/>
      <c r="D34" s="220"/>
      <c r="E34" s="220"/>
      <c r="F34" s="220"/>
    </row>
    <row r="35" spans="1:7" ht="18" customHeight="1">
      <c r="A35" s="204" t="s">
        <v>171</v>
      </c>
      <c r="B35" s="201" t="s">
        <v>107</v>
      </c>
      <c r="C35" s="201"/>
      <c r="D35" s="201"/>
      <c r="E35" s="124">
        <v>27</v>
      </c>
      <c r="F35" s="126">
        <v>0</v>
      </c>
      <c r="G35" s="128">
        <v>0</v>
      </c>
    </row>
    <row r="36" spans="1:7" ht="16.8" customHeight="1">
      <c r="A36" s="205"/>
      <c r="B36" s="202" t="s">
        <v>108</v>
      </c>
      <c r="C36" s="202"/>
      <c r="D36" s="202"/>
      <c r="E36" s="122">
        <v>28</v>
      </c>
      <c r="F36" s="127">
        <v>0</v>
      </c>
      <c r="G36" s="128">
        <v>16.2</v>
      </c>
    </row>
    <row r="37" spans="1:7">
      <c r="A37" s="205"/>
      <c r="B37" s="202" t="s">
        <v>109</v>
      </c>
      <c r="C37" s="202"/>
      <c r="D37" s="202"/>
      <c r="E37" s="122">
        <v>29</v>
      </c>
      <c r="F37" s="127">
        <v>0</v>
      </c>
      <c r="G37" s="128">
        <v>16.2</v>
      </c>
    </row>
    <row r="38" spans="1:7" ht="36.6" customHeight="1" thickBot="1">
      <c r="A38" s="206"/>
      <c r="B38" s="203" t="s">
        <v>170</v>
      </c>
      <c r="C38" s="203"/>
      <c r="D38" s="203"/>
      <c r="E38" s="123">
        <v>30</v>
      </c>
      <c r="F38" s="108">
        <v>0</v>
      </c>
      <c r="G38" s="128">
        <f>G35+G36-G37</f>
        <v>0</v>
      </c>
    </row>
    <row r="39" spans="1:7">
      <c r="A39" s="120"/>
      <c r="B39" s="120"/>
      <c r="C39" s="120"/>
      <c r="D39" s="120"/>
      <c r="E39" s="120"/>
      <c r="F39" s="121"/>
    </row>
    <row r="40" spans="1:7">
      <c r="A40" s="125"/>
      <c r="B40" s="125"/>
      <c r="C40" s="125"/>
      <c r="D40" s="125"/>
      <c r="E40" s="125"/>
      <c r="F40" s="125"/>
    </row>
  </sheetData>
  <mergeCells count="43">
    <mergeCell ref="A2:F2"/>
    <mergeCell ref="A4:E4"/>
    <mergeCell ref="A5:E5"/>
    <mergeCell ref="A6:A14"/>
    <mergeCell ref="B6:D6"/>
    <mergeCell ref="B7:D7"/>
    <mergeCell ref="B8:B10"/>
    <mergeCell ref="C8:D8"/>
    <mergeCell ref="C9:D9"/>
    <mergeCell ref="C10:D10"/>
    <mergeCell ref="B11:D11"/>
    <mergeCell ref="B12:B13"/>
    <mergeCell ref="C12:D12"/>
    <mergeCell ref="C13:D13"/>
    <mergeCell ref="B14:D14"/>
    <mergeCell ref="A34:F34"/>
    <mergeCell ref="B19:D19"/>
    <mergeCell ref="A20:A23"/>
    <mergeCell ref="B20:D20"/>
    <mergeCell ref="B21:D21"/>
    <mergeCell ref="B22:D22"/>
    <mergeCell ref="B23:D23"/>
    <mergeCell ref="A15:A19"/>
    <mergeCell ref="B15:D15"/>
    <mergeCell ref="B16:D16"/>
    <mergeCell ref="B17:D17"/>
    <mergeCell ref="B18:D18"/>
    <mergeCell ref="A29:A32"/>
    <mergeCell ref="B29:D29"/>
    <mergeCell ref="B30:D30"/>
    <mergeCell ref="B31:D31"/>
    <mergeCell ref="B32:D32"/>
    <mergeCell ref="A24:A28"/>
    <mergeCell ref="B24:D24"/>
    <mergeCell ref="B25:D25"/>
    <mergeCell ref="B26:D26"/>
    <mergeCell ref="B27:D27"/>
    <mergeCell ref="B28:D28"/>
    <mergeCell ref="B35:D35"/>
    <mergeCell ref="B36:D36"/>
    <mergeCell ref="B37:D37"/>
    <mergeCell ref="B38:D38"/>
    <mergeCell ref="A35:A38"/>
  </mergeCells>
  <dataValidations count="1">
    <dataValidation type="custom" allowBlank="1" showInputMessage="1" showErrorMessage="1" errorTitle="Znaki po przecinku" error="Wpisana wartość może mieć wyłącznie 1 znak po przecinku." sqref="F35:F37 F20:F22 F24:F25 F27 F6:F13 F29:F31 F15:F18 G6" xr:uid="{00000000-0002-0000-0100-000000000000}">
      <formula1>MOD(F6*10,1)=0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4"/>
  <sheetViews>
    <sheetView workbookViewId="0">
      <selection activeCell="G35" sqref="G35"/>
    </sheetView>
  </sheetViews>
  <sheetFormatPr defaultRowHeight="14.4"/>
  <cols>
    <col min="2" max="2" width="11.33203125" customWidth="1" collapsed="1"/>
    <col min="3" max="3" width="26.109375" customWidth="1" collapsed="1"/>
    <col min="4" max="4" width="5.109375" customWidth="1" collapsed="1"/>
    <col min="5" max="5" width="13.109375" bestFit="1" customWidth="1" collapsed="1"/>
    <col min="6" max="6" width="15.88671875" bestFit="1" customWidth="1" collapsed="1"/>
    <col min="7" max="7" width="12.109375" bestFit="1" customWidth="1" collapsed="1"/>
    <col min="8" max="8" width="13.33203125" bestFit="1" customWidth="1" collapsed="1"/>
    <col min="9" max="9" width="14" customWidth="1" collapsed="1"/>
    <col min="10" max="10" width="14.88671875" customWidth="1" collapsed="1"/>
  </cols>
  <sheetData>
    <row r="1" spans="1:10">
      <c r="A1" s="23" t="str">
        <f>'Dział I'!A3:D3</f>
        <v>Akademia Sztuk Teatralnych im. Stanisława Wyspiańskiego w Krakowie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5.6">
      <c r="A2" s="269" t="s">
        <v>111</v>
      </c>
      <c r="B2" s="269"/>
      <c r="C2" s="269"/>
      <c r="D2" s="269"/>
      <c r="E2" s="269"/>
      <c r="F2" s="269"/>
      <c r="G2" s="269"/>
      <c r="H2" s="269"/>
      <c r="I2" s="269"/>
      <c r="J2" s="269"/>
    </row>
    <row r="3" spans="1:10" ht="6" customHeight="1" thickBot="1">
      <c r="A3" s="24"/>
      <c r="B3" s="24"/>
      <c r="C3" s="25"/>
      <c r="D3" s="25"/>
      <c r="E3" s="25"/>
      <c r="F3" s="25"/>
      <c r="G3" s="25"/>
      <c r="H3" s="25"/>
      <c r="I3" s="25"/>
      <c r="J3" s="25"/>
    </row>
    <row r="4" spans="1:10" ht="16.2" thickBot="1">
      <c r="A4" s="254" t="s">
        <v>88</v>
      </c>
      <c r="B4" s="255"/>
      <c r="C4" s="255"/>
      <c r="D4" s="256"/>
      <c r="E4" s="260" t="s">
        <v>112</v>
      </c>
      <c r="F4" s="262" t="s">
        <v>113</v>
      </c>
      <c r="G4" s="264" t="s">
        <v>44</v>
      </c>
      <c r="H4" s="264"/>
      <c r="I4" s="264"/>
      <c r="J4" s="265"/>
    </row>
    <row r="5" spans="1:10" ht="16.2" thickBot="1">
      <c r="A5" s="257"/>
      <c r="B5" s="258"/>
      <c r="C5" s="258"/>
      <c r="D5" s="259"/>
      <c r="E5" s="261"/>
      <c r="F5" s="263"/>
      <c r="G5" s="266" t="s">
        <v>114</v>
      </c>
      <c r="H5" s="258" t="s">
        <v>60</v>
      </c>
      <c r="I5" s="259"/>
      <c r="J5" s="267" t="s">
        <v>115</v>
      </c>
    </row>
    <row r="6" spans="1:10" ht="46.8">
      <c r="A6" s="257"/>
      <c r="B6" s="258"/>
      <c r="C6" s="258"/>
      <c r="D6" s="259"/>
      <c r="E6" s="261"/>
      <c r="F6" s="263"/>
      <c r="G6" s="266"/>
      <c r="H6" s="61" t="s">
        <v>116</v>
      </c>
      <c r="I6" s="40" t="s">
        <v>117</v>
      </c>
      <c r="J6" s="268"/>
    </row>
    <row r="7" spans="1:10" ht="15.6">
      <c r="A7" s="240">
        <v>1</v>
      </c>
      <c r="B7" s="241"/>
      <c r="C7" s="241"/>
      <c r="D7" s="242"/>
      <c r="E7" s="26">
        <v>2</v>
      </c>
      <c r="F7" s="27">
        <v>3</v>
      </c>
      <c r="G7" s="28">
        <v>4</v>
      </c>
      <c r="H7" s="27">
        <v>5</v>
      </c>
      <c r="I7" s="27">
        <v>6</v>
      </c>
      <c r="J7" s="29">
        <v>7</v>
      </c>
    </row>
    <row r="8" spans="1:10" ht="17.399999999999999">
      <c r="A8" s="243" t="s">
        <v>163</v>
      </c>
      <c r="B8" s="244"/>
      <c r="C8" s="244"/>
      <c r="D8" s="244"/>
      <c r="E8" s="244"/>
      <c r="F8" s="244"/>
      <c r="G8" s="244"/>
      <c r="H8" s="244"/>
      <c r="I8" s="244"/>
      <c r="J8" s="245"/>
    </row>
    <row r="9" spans="1:10">
      <c r="A9" s="246" t="s">
        <v>118</v>
      </c>
      <c r="B9" s="247"/>
      <c r="C9" s="247"/>
      <c r="D9" s="74" t="s">
        <v>5</v>
      </c>
      <c r="E9" s="75">
        <f>E10+E15</f>
        <v>251</v>
      </c>
      <c r="F9" s="76">
        <v>22375.7</v>
      </c>
      <c r="G9" s="76">
        <v>20749.599999999999</v>
      </c>
      <c r="H9" s="76">
        <v>2190.1</v>
      </c>
      <c r="I9" s="76">
        <v>299.5</v>
      </c>
      <c r="J9" s="77">
        <v>1626.1</v>
      </c>
    </row>
    <row r="10" spans="1:10">
      <c r="A10" s="248" t="s">
        <v>44</v>
      </c>
      <c r="B10" s="247" t="s">
        <v>119</v>
      </c>
      <c r="C10" s="247"/>
      <c r="D10" s="74" t="s">
        <v>7</v>
      </c>
      <c r="E10" s="76">
        <v>144</v>
      </c>
      <c r="F10" s="76">
        <v>12941.6</v>
      </c>
      <c r="G10" s="76">
        <v>11998.4</v>
      </c>
      <c r="H10" s="76">
        <v>1146.8</v>
      </c>
      <c r="I10" s="78">
        <v>217.3</v>
      </c>
      <c r="J10" s="77">
        <v>943.2</v>
      </c>
    </row>
    <row r="11" spans="1:10">
      <c r="A11" s="249"/>
      <c r="B11" s="251" t="s">
        <v>120</v>
      </c>
      <c r="C11" s="79" t="s">
        <v>121</v>
      </c>
      <c r="D11" s="74" t="s">
        <v>9</v>
      </c>
      <c r="E11" s="78">
        <v>18</v>
      </c>
      <c r="F11" s="80">
        <v>2530.1</v>
      </c>
      <c r="G11" s="78">
        <v>2348.9</v>
      </c>
      <c r="H11" s="78">
        <v>308.7</v>
      </c>
      <c r="I11" s="81"/>
      <c r="J11" s="82">
        <v>181.2</v>
      </c>
    </row>
    <row r="12" spans="1:10">
      <c r="A12" s="249"/>
      <c r="B12" s="251"/>
      <c r="C12" s="79" t="s">
        <v>122</v>
      </c>
      <c r="D12" s="74" t="s">
        <v>11</v>
      </c>
      <c r="E12" s="78">
        <v>30</v>
      </c>
      <c r="F12" s="80">
        <v>3630.4</v>
      </c>
      <c r="G12" s="78">
        <v>3369.3</v>
      </c>
      <c r="H12" s="78">
        <v>402.4</v>
      </c>
      <c r="I12" s="81"/>
      <c r="J12" s="82">
        <v>261.10000000000002</v>
      </c>
    </row>
    <row r="13" spans="1:10">
      <c r="A13" s="249"/>
      <c r="B13" s="251"/>
      <c r="C13" s="79" t="s">
        <v>123</v>
      </c>
      <c r="D13" s="74" t="s">
        <v>13</v>
      </c>
      <c r="E13" s="78">
        <v>46</v>
      </c>
      <c r="F13" s="80">
        <v>3957.4</v>
      </c>
      <c r="G13" s="78">
        <v>3665.5</v>
      </c>
      <c r="H13" s="78">
        <v>328.2</v>
      </c>
      <c r="I13" s="81"/>
      <c r="J13" s="82">
        <v>291.89999999999998</v>
      </c>
    </row>
    <row r="14" spans="1:10">
      <c r="A14" s="249"/>
      <c r="B14" s="251"/>
      <c r="C14" s="79" t="s">
        <v>124</v>
      </c>
      <c r="D14" s="74" t="s">
        <v>15</v>
      </c>
      <c r="E14" s="78">
        <v>50</v>
      </c>
      <c r="F14" s="80">
        <v>2823.7</v>
      </c>
      <c r="G14" s="78">
        <v>2614.6999999999998</v>
      </c>
      <c r="H14" s="78">
        <v>107.5</v>
      </c>
      <c r="I14" s="81"/>
      <c r="J14" s="82">
        <v>209</v>
      </c>
    </row>
    <row r="15" spans="1:10" ht="29.25" customHeight="1" thickBot="1">
      <c r="A15" s="250"/>
      <c r="B15" s="252" t="s">
        <v>125</v>
      </c>
      <c r="C15" s="252"/>
      <c r="D15" s="83" t="s">
        <v>17</v>
      </c>
      <c r="E15" s="84">
        <v>107</v>
      </c>
      <c r="F15" s="85">
        <v>9434.1</v>
      </c>
      <c r="G15" s="86">
        <v>8751.2000000000007</v>
      </c>
      <c r="H15" s="86">
        <v>1043.3</v>
      </c>
      <c r="I15" s="87">
        <v>82.2</v>
      </c>
      <c r="J15" s="88">
        <v>682.9</v>
      </c>
    </row>
    <row r="17" spans="1:12">
      <c r="A17" s="70" t="s">
        <v>126</v>
      </c>
      <c r="B17" s="71"/>
      <c r="C17" s="72"/>
      <c r="D17" s="72"/>
      <c r="E17" s="72"/>
      <c r="F17" s="72"/>
      <c r="G17" s="72"/>
      <c r="H17" s="72"/>
      <c r="I17" s="72"/>
      <c r="J17" s="72"/>
    </row>
    <row r="18" spans="1:12">
      <c r="A18" s="73" t="s">
        <v>127</v>
      </c>
      <c r="B18" s="71"/>
      <c r="C18" s="72"/>
      <c r="D18" s="72"/>
      <c r="E18" s="72"/>
      <c r="F18" s="72"/>
      <c r="G18" s="72"/>
      <c r="H18" s="72"/>
      <c r="I18" s="72"/>
      <c r="J18" s="72"/>
    </row>
    <row r="19" spans="1:12">
      <c r="A19" s="253" t="s">
        <v>166</v>
      </c>
      <c r="B19" s="253"/>
      <c r="C19" s="253"/>
      <c r="D19" s="253"/>
      <c r="E19" s="253"/>
      <c r="F19" s="253"/>
      <c r="G19" s="253"/>
      <c r="H19" s="253"/>
      <c r="I19" s="253"/>
      <c r="J19" s="253"/>
    </row>
    <row r="20" spans="1:12">
      <c r="A20" s="73" t="s">
        <v>167</v>
      </c>
      <c r="B20" s="71"/>
      <c r="C20" s="71"/>
      <c r="D20" s="71"/>
      <c r="E20" s="71"/>
      <c r="F20" s="71"/>
      <c r="G20" s="71"/>
      <c r="H20" s="71"/>
      <c r="I20" s="71"/>
      <c r="J20" s="71"/>
    </row>
    <row r="22" spans="1:12" ht="16.2" thickBot="1">
      <c r="A22" s="91" t="s">
        <v>168</v>
      </c>
    </row>
    <row r="23" spans="1:12" ht="16.2" thickBot="1">
      <c r="A23" s="254" t="s">
        <v>88</v>
      </c>
      <c r="B23" s="255"/>
      <c r="C23" s="255"/>
      <c r="D23" s="256"/>
      <c r="E23" s="260" t="s">
        <v>112</v>
      </c>
      <c r="F23" s="262" t="s">
        <v>113</v>
      </c>
      <c r="G23" s="264" t="s">
        <v>44</v>
      </c>
      <c r="H23" s="264"/>
      <c r="I23" s="264"/>
      <c r="J23" s="265"/>
    </row>
    <row r="24" spans="1:12" ht="16.2" thickBot="1">
      <c r="A24" s="257"/>
      <c r="B24" s="258"/>
      <c r="C24" s="258"/>
      <c r="D24" s="259"/>
      <c r="E24" s="261"/>
      <c r="F24" s="263"/>
      <c r="G24" s="266" t="s">
        <v>114</v>
      </c>
      <c r="H24" s="258" t="s">
        <v>60</v>
      </c>
      <c r="I24" s="259"/>
      <c r="J24" s="267" t="s">
        <v>115</v>
      </c>
    </row>
    <row r="25" spans="1:12" ht="46.8">
      <c r="A25" s="257"/>
      <c r="B25" s="258"/>
      <c r="C25" s="258"/>
      <c r="D25" s="259"/>
      <c r="E25" s="261"/>
      <c r="F25" s="263"/>
      <c r="G25" s="266"/>
      <c r="H25" s="93" t="s">
        <v>116</v>
      </c>
      <c r="I25" s="40" t="s">
        <v>117</v>
      </c>
      <c r="J25" s="268"/>
    </row>
    <row r="26" spans="1:12" ht="15.6">
      <c r="A26" s="240">
        <v>1</v>
      </c>
      <c r="B26" s="241"/>
      <c r="C26" s="241"/>
      <c r="D26" s="242"/>
      <c r="E26" s="26">
        <v>2</v>
      </c>
      <c r="F26" s="27">
        <v>3</v>
      </c>
      <c r="G26" s="28">
        <v>4</v>
      </c>
      <c r="H26" s="27">
        <v>5</v>
      </c>
      <c r="I26" s="27">
        <v>6</v>
      </c>
      <c r="J26" s="29">
        <v>7</v>
      </c>
    </row>
    <row r="27" spans="1:12" ht="17.399999999999999">
      <c r="A27" s="243" t="s">
        <v>163</v>
      </c>
      <c r="B27" s="244"/>
      <c r="C27" s="244"/>
      <c r="D27" s="244"/>
      <c r="E27" s="244"/>
      <c r="F27" s="244"/>
      <c r="G27" s="244"/>
      <c r="H27" s="244"/>
      <c r="I27" s="244"/>
      <c r="J27" s="245"/>
    </row>
    <row r="28" spans="1:12">
      <c r="A28" s="246" t="s">
        <v>118</v>
      </c>
      <c r="B28" s="247"/>
      <c r="C28" s="247"/>
      <c r="D28" s="74" t="s">
        <v>5</v>
      </c>
      <c r="E28" s="75">
        <f t="shared" ref="E28:J28" si="0">E29+E34</f>
        <v>251</v>
      </c>
      <c r="F28" s="76">
        <f t="shared" si="0"/>
        <v>21270.799999999999</v>
      </c>
      <c r="G28" s="76">
        <f t="shared" si="0"/>
        <v>19765.099999999999</v>
      </c>
      <c r="H28" s="76">
        <f t="shared" si="0"/>
        <v>2095.3000000000002</v>
      </c>
      <c r="I28" s="76">
        <f t="shared" si="0"/>
        <v>298.39999999999998</v>
      </c>
      <c r="J28" s="76">
        <f t="shared" si="0"/>
        <v>1505.6999999999998</v>
      </c>
      <c r="K28" s="118"/>
      <c r="L28" s="118"/>
    </row>
    <row r="29" spans="1:12">
      <c r="A29" s="248" t="s">
        <v>44</v>
      </c>
      <c r="B29" s="247" t="s">
        <v>119</v>
      </c>
      <c r="C29" s="247"/>
      <c r="D29" s="74" t="s">
        <v>7</v>
      </c>
      <c r="E29" s="76">
        <v>144</v>
      </c>
      <c r="F29" s="76">
        <f>F30+F31+F32+F33</f>
        <v>12177.4</v>
      </c>
      <c r="G29" s="76">
        <f>G30+G31+G32+G33</f>
        <v>11279.6</v>
      </c>
      <c r="H29" s="76">
        <f>H30+H31+H32+H33</f>
        <v>1079.0999999999999</v>
      </c>
      <c r="I29" s="78">
        <v>216.3</v>
      </c>
      <c r="J29" s="76">
        <f>J30+J31+J32+J33</f>
        <v>897.8</v>
      </c>
      <c r="L29" s="118"/>
    </row>
    <row r="30" spans="1:12">
      <c r="A30" s="249"/>
      <c r="B30" s="251" t="s">
        <v>120</v>
      </c>
      <c r="C30" s="79" t="s">
        <v>121</v>
      </c>
      <c r="D30" s="74" t="s">
        <v>9</v>
      </c>
      <c r="E30" s="78">
        <v>18</v>
      </c>
      <c r="F30" s="80">
        <f>G30+J30</f>
        <v>2387.3000000000002</v>
      </c>
      <c r="G30" s="78">
        <v>2204.4</v>
      </c>
      <c r="H30" s="78">
        <v>301.2</v>
      </c>
      <c r="I30" s="81"/>
      <c r="J30" s="82">
        <v>182.9</v>
      </c>
      <c r="L30" s="118"/>
    </row>
    <row r="31" spans="1:12">
      <c r="A31" s="249"/>
      <c r="B31" s="251"/>
      <c r="C31" s="79" t="s">
        <v>122</v>
      </c>
      <c r="D31" s="74" t="s">
        <v>11</v>
      </c>
      <c r="E31" s="78">
        <v>30</v>
      </c>
      <c r="F31" s="80">
        <f t="shared" ref="F31:F33" si="1">G31+J31</f>
        <v>3394.1</v>
      </c>
      <c r="G31" s="78">
        <v>3154.4</v>
      </c>
      <c r="H31" s="78">
        <v>364.2</v>
      </c>
      <c r="I31" s="81"/>
      <c r="J31" s="82">
        <v>239.7</v>
      </c>
      <c r="L31" s="118"/>
    </row>
    <row r="32" spans="1:12">
      <c r="A32" s="249"/>
      <c r="B32" s="251"/>
      <c r="C32" s="79" t="s">
        <v>123</v>
      </c>
      <c r="D32" s="74" t="s">
        <v>13</v>
      </c>
      <c r="E32" s="78">
        <v>46</v>
      </c>
      <c r="F32" s="80">
        <f t="shared" si="1"/>
        <v>3641.8999999999996</v>
      </c>
      <c r="G32" s="78">
        <v>3368.2</v>
      </c>
      <c r="H32" s="78">
        <v>308.7</v>
      </c>
      <c r="I32" s="81"/>
      <c r="J32" s="82">
        <v>273.7</v>
      </c>
      <c r="L32" s="118"/>
    </row>
    <row r="33" spans="1:12">
      <c r="A33" s="249"/>
      <c r="B33" s="251"/>
      <c r="C33" s="79" t="s">
        <v>124</v>
      </c>
      <c r="D33" s="74" t="s">
        <v>15</v>
      </c>
      <c r="E33" s="78">
        <v>50</v>
      </c>
      <c r="F33" s="80">
        <f t="shared" si="1"/>
        <v>2754.1</v>
      </c>
      <c r="G33" s="78">
        <v>2552.6</v>
      </c>
      <c r="H33" s="78">
        <v>105</v>
      </c>
      <c r="I33" s="81"/>
      <c r="J33" s="82">
        <v>201.5</v>
      </c>
      <c r="L33" s="118"/>
    </row>
    <row r="34" spans="1:12" ht="15" thickBot="1">
      <c r="A34" s="250"/>
      <c r="B34" s="252" t="s">
        <v>125</v>
      </c>
      <c r="C34" s="252"/>
      <c r="D34" s="83" t="s">
        <v>17</v>
      </c>
      <c r="E34" s="84">
        <v>107</v>
      </c>
      <c r="F34" s="85">
        <f>G34+J34</f>
        <v>9093.4</v>
      </c>
      <c r="G34" s="86">
        <v>8485.5</v>
      </c>
      <c r="H34" s="86">
        <v>1016.2</v>
      </c>
      <c r="I34" s="86">
        <v>82.1</v>
      </c>
      <c r="J34" s="119">
        <v>607.9</v>
      </c>
      <c r="L34" s="118"/>
    </row>
  </sheetData>
  <mergeCells count="30">
    <mergeCell ref="A7:D7"/>
    <mergeCell ref="A8:J8"/>
    <mergeCell ref="A9:C9"/>
    <mergeCell ref="A10:A15"/>
    <mergeCell ref="B10:C10"/>
    <mergeCell ref="B11:B14"/>
    <mergeCell ref="B15:C15"/>
    <mergeCell ref="A2:J2"/>
    <mergeCell ref="A4:D6"/>
    <mergeCell ref="E4:E6"/>
    <mergeCell ref="F4:F6"/>
    <mergeCell ref="G4:J4"/>
    <mergeCell ref="G5:G6"/>
    <mergeCell ref="H5:I5"/>
    <mergeCell ref="J5:J6"/>
    <mergeCell ref="A19:J19"/>
    <mergeCell ref="A23:D25"/>
    <mergeCell ref="E23:E25"/>
    <mergeCell ref="F23:F25"/>
    <mergeCell ref="G23:J23"/>
    <mergeCell ref="G24:G25"/>
    <mergeCell ref="H24:I24"/>
    <mergeCell ref="J24:J25"/>
    <mergeCell ref="A26:D26"/>
    <mergeCell ref="A27:J27"/>
    <mergeCell ref="A28:C28"/>
    <mergeCell ref="A29:A34"/>
    <mergeCell ref="B29:C29"/>
    <mergeCell ref="B30:B33"/>
    <mergeCell ref="B34:C34"/>
  </mergeCells>
  <dataValidations count="3">
    <dataValidation type="custom" allowBlank="1" showInputMessage="1" showErrorMessage="1" sqref="F11:F15 F30:F34" xr:uid="{00000000-0002-0000-0200-000000000000}">
      <formula1>MOD(F11*10,1)=0</formula1>
    </dataValidation>
    <dataValidation type="custom" allowBlank="1" showInputMessage="1" showErrorMessage="1" errorTitle="Znaki po przecinku" error="Wpisujemy zatrudnienie w pełnych etatach bez miejsc po przecinku." sqref="E11:E15 E30:E34" xr:uid="{00000000-0002-0000-0200-000001000000}">
      <formula1>MOD(E11*10,1)=0</formula1>
    </dataValidation>
    <dataValidation type="custom" allowBlank="1" showInputMessage="1" showErrorMessage="1" errorTitle="Znaki po przecinku" error="Wpisana wartość może mieć wyłącznie 1 znak po przecinku." sqref="I15:J15 G11:H15 I10 J11:J14 I34:J34 J30:J33 I29 G30:H34" xr:uid="{00000000-0002-0000-0200-000002000000}">
      <formula1>MOD(G10*10,1)=0</formula1>
    </dataValidation>
  </dataValidations>
  <pageMargins left="0.23622047244094491" right="0.23622047244094491" top="0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0"/>
  <sheetViews>
    <sheetView tabSelected="1" topLeftCell="C25" workbookViewId="0">
      <selection activeCell="F41" sqref="F41"/>
    </sheetView>
  </sheetViews>
  <sheetFormatPr defaultRowHeight="14.4"/>
  <cols>
    <col min="2" max="2" width="10.6640625" customWidth="1" collapsed="1"/>
    <col min="4" max="4" width="44.5546875" customWidth="1" collapsed="1"/>
    <col min="5" max="5" width="4.6640625" customWidth="1" collapsed="1"/>
    <col min="6" max="6" width="11.5546875" customWidth="1" collapsed="1"/>
    <col min="7" max="7" width="12" customWidth="1" collapsed="1"/>
    <col min="8" max="8" width="14.109375" customWidth="1"/>
  </cols>
  <sheetData>
    <row r="1" spans="1:8">
      <c r="A1" s="23" t="str">
        <f>'Dział I'!A3:D3</f>
        <v>Akademia Sztuk Teatralnych im. Stanisława Wyspiańskiego w Krakowie</v>
      </c>
      <c r="B1" s="30"/>
      <c r="C1" s="30"/>
      <c r="D1" s="31"/>
      <c r="E1" s="31"/>
      <c r="F1" s="32"/>
      <c r="G1" s="24"/>
    </row>
    <row r="2" spans="1:8" ht="15.6">
      <c r="A2" s="282" t="s">
        <v>128</v>
      </c>
      <c r="B2" s="282"/>
      <c r="C2" s="282"/>
      <c r="D2" s="282"/>
      <c r="E2" s="282"/>
      <c r="F2" s="282"/>
      <c r="G2" s="33"/>
    </row>
    <row r="3" spans="1:8" ht="16.2" thickBot="1">
      <c r="A3" s="34"/>
      <c r="B3" s="34"/>
      <c r="C3" s="34"/>
      <c r="D3" s="34"/>
      <c r="E3" s="34"/>
      <c r="F3" s="34"/>
      <c r="G3" s="24"/>
    </row>
    <row r="4" spans="1:8" ht="31.8" thickBot="1">
      <c r="A4" s="283" t="s">
        <v>88</v>
      </c>
      <c r="B4" s="284"/>
      <c r="C4" s="284"/>
      <c r="D4" s="284"/>
      <c r="E4" s="284"/>
      <c r="F4" s="56" t="s">
        <v>129</v>
      </c>
      <c r="G4" s="57" t="s">
        <v>163</v>
      </c>
      <c r="H4" s="58" t="s">
        <v>165</v>
      </c>
    </row>
    <row r="5" spans="1:8">
      <c r="A5" s="285">
        <v>1</v>
      </c>
      <c r="B5" s="286"/>
      <c r="C5" s="286"/>
      <c r="D5" s="286"/>
      <c r="E5" s="286"/>
      <c r="F5" s="53">
        <v>2</v>
      </c>
      <c r="G5" s="54">
        <v>3</v>
      </c>
      <c r="H5" s="55">
        <v>4</v>
      </c>
    </row>
    <row r="6" spans="1:8" ht="17.399999999999999">
      <c r="A6" s="279" t="s">
        <v>130</v>
      </c>
      <c r="B6" s="280"/>
      <c r="C6" s="280"/>
      <c r="D6" s="280"/>
      <c r="E6" s="42" t="s">
        <v>5</v>
      </c>
      <c r="F6" s="42" t="s">
        <v>131</v>
      </c>
      <c r="G6" s="45">
        <v>500</v>
      </c>
      <c r="H6" s="50">
        <v>500</v>
      </c>
    </row>
    <row r="7" spans="1:8" ht="15.6">
      <c r="A7" s="277" t="s">
        <v>44</v>
      </c>
      <c r="B7" s="280" t="s">
        <v>132</v>
      </c>
      <c r="C7" s="280"/>
      <c r="D7" s="280"/>
      <c r="E7" s="42" t="s">
        <v>7</v>
      </c>
      <c r="F7" s="42" t="s">
        <v>131</v>
      </c>
      <c r="G7" s="46">
        <v>500</v>
      </c>
      <c r="H7" s="51">
        <v>500</v>
      </c>
    </row>
    <row r="8" spans="1:8" ht="15.6">
      <c r="A8" s="277"/>
      <c r="B8" s="280" t="s">
        <v>133</v>
      </c>
      <c r="C8" s="280"/>
      <c r="D8" s="280"/>
      <c r="E8" s="42" t="s">
        <v>9</v>
      </c>
      <c r="F8" s="42" t="s">
        <v>131</v>
      </c>
      <c r="G8" s="46">
        <v>0</v>
      </c>
      <c r="H8" s="51">
        <v>0</v>
      </c>
    </row>
    <row r="9" spans="1:8" ht="28.2" customHeight="1">
      <c r="A9" s="277"/>
      <c r="B9" s="35" t="s">
        <v>60</v>
      </c>
      <c r="C9" s="280" t="s">
        <v>134</v>
      </c>
      <c r="D9" s="280"/>
      <c r="E9" s="42" t="s">
        <v>11</v>
      </c>
      <c r="F9" s="42" t="s">
        <v>131</v>
      </c>
      <c r="G9" s="46">
        <v>0</v>
      </c>
      <c r="H9" s="51">
        <v>0</v>
      </c>
    </row>
    <row r="10" spans="1:8" ht="15.6">
      <c r="A10" s="279" t="s">
        <v>135</v>
      </c>
      <c r="B10" s="280"/>
      <c r="C10" s="280"/>
      <c r="D10" s="280"/>
      <c r="E10" s="42" t="s">
        <v>13</v>
      </c>
      <c r="F10" s="42" t="s">
        <v>131</v>
      </c>
      <c r="G10" s="46">
        <v>0</v>
      </c>
      <c r="H10" s="51">
        <v>0</v>
      </c>
    </row>
    <row r="11" spans="1:8" ht="15.6">
      <c r="A11" s="277" t="s">
        <v>60</v>
      </c>
      <c r="B11" s="280" t="s">
        <v>136</v>
      </c>
      <c r="C11" s="280"/>
      <c r="D11" s="280"/>
      <c r="E11" s="42" t="s">
        <v>15</v>
      </c>
      <c r="F11" s="42" t="s">
        <v>131</v>
      </c>
      <c r="G11" s="46">
        <v>0</v>
      </c>
      <c r="H11" s="51">
        <v>0</v>
      </c>
    </row>
    <row r="12" spans="1:8" ht="45.6" customHeight="1">
      <c r="A12" s="277"/>
      <c r="B12" s="41" t="s">
        <v>60</v>
      </c>
      <c r="C12" s="280" t="s">
        <v>137</v>
      </c>
      <c r="D12" s="280"/>
      <c r="E12" s="42" t="s">
        <v>17</v>
      </c>
      <c r="F12" s="42" t="s">
        <v>131</v>
      </c>
      <c r="G12" s="46">
        <v>0</v>
      </c>
      <c r="H12" s="51">
        <v>0</v>
      </c>
    </row>
    <row r="13" spans="1:8" ht="15.6">
      <c r="A13" s="277"/>
      <c r="B13" s="280" t="s">
        <v>138</v>
      </c>
      <c r="C13" s="280"/>
      <c r="D13" s="280"/>
      <c r="E13" s="42" t="s">
        <v>19</v>
      </c>
      <c r="F13" s="42" t="s">
        <v>131</v>
      </c>
      <c r="G13" s="46">
        <v>0</v>
      </c>
      <c r="H13" s="51">
        <v>0</v>
      </c>
    </row>
    <row r="14" spans="1:8" ht="45.6" customHeight="1">
      <c r="A14" s="277"/>
      <c r="B14" s="41" t="s">
        <v>60</v>
      </c>
      <c r="C14" s="280" t="s">
        <v>139</v>
      </c>
      <c r="D14" s="280"/>
      <c r="E14" s="42" t="s">
        <v>21</v>
      </c>
      <c r="F14" s="42" t="s">
        <v>131</v>
      </c>
      <c r="G14" s="46">
        <v>0</v>
      </c>
      <c r="H14" s="51">
        <v>0</v>
      </c>
    </row>
    <row r="15" spans="1:8" ht="63.6" customHeight="1">
      <c r="A15" s="277"/>
      <c r="B15" s="281" t="s">
        <v>60</v>
      </c>
      <c r="C15" s="281"/>
      <c r="D15" s="41" t="s">
        <v>140</v>
      </c>
      <c r="E15" s="42" t="s">
        <v>23</v>
      </c>
      <c r="F15" s="42" t="s">
        <v>131</v>
      </c>
      <c r="G15" s="46">
        <v>0</v>
      </c>
      <c r="H15" s="51">
        <v>0</v>
      </c>
    </row>
    <row r="16" spans="1:8" ht="15.6">
      <c r="A16" s="274" t="s">
        <v>141</v>
      </c>
      <c r="B16" s="272"/>
      <c r="C16" s="272"/>
      <c r="D16" s="272"/>
      <c r="E16" s="42" t="s">
        <v>25</v>
      </c>
      <c r="F16" s="37" t="s">
        <v>142</v>
      </c>
      <c r="G16" s="47">
        <v>684.1</v>
      </c>
      <c r="H16" s="52">
        <v>628</v>
      </c>
    </row>
    <row r="17" spans="1:8" ht="15.6">
      <c r="A17" s="274" t="s">
        <v>143</v>
      </c>
      <c r="B17" s="272"/>
      <c r="C17" s="272"/>
      <c r="D17" s="272"/>
      <c r="E17" s="42" t="s">
        <v>27</v>
      </c>
      <c r="F17" s="37" t="s">
        <v>142</v>
      </c>
      <c r="G17" s="47">
        <v>0</v>
      </c>
      <c r="H17" s="52">
        <v>0</v>
      </c>
    </row>
    <row r="18" spans="1:8" ht="16.95" customHeight="1">
      <c r="A18" s="274" t="s">
        <v>144</v>
      </c>
      <c r="B18" s="272"/>
      <c r="C18" s="272"/>
      <c r="D18" s="272"/>
      <c r="E18" s="42" t="s">
        <v>29</v>
      </c>
      <c r="F18" s="37" t="s">
        <v>142</v>
      </c>
      <c r="G18" s="47">
        <v>137.9</v>
      </c>
      <c r="H18" s="52">
        <v>137.9</v>
      </c>
    </row>
    <row r="19" spans="1:8" ht="15.6">
      <c r="A19" s="274" t="s">
        <v>145</v>
      </c>
      <c r="B19" s="272"/>
      <c r="C19" s="272"/>
      <c r="D19" s="272"/>
      <c r="E19" s="42" t="s">
        <v>31</v>
      </c>
      <c r="F19" s="37" t="s">
        <v>142</v>
      </c>
      <c r="G19" s="47">
        <v>1287.4000000000001</v>
      </c>
      <c r="H19" s="52">
        <v>1287.4000000000001</v>
      </c>
    </row>
    <row r="20" spans="1:8" ht="29.4" customHeight="1">
      <c r="A20" s="275" t="s">
        <v>146</v>
      </c>
      <c r="B20" s="276"/>
      <c r="C20" s="276"/>
      <c r="D20" s="276"/>
      <c r="E20" s="42" t="s">
        <v>33</v>
      </c>
      <c r="F20" s="37" t="s">
        <v>142</v>
      </c>
      <c r="G20" s="48">
        <v>830</v>
      </c>
      <c r="H20" s="62">
        <v>830</v>
      </c>
    </row>
    <row r="21" spans="1:8" ht="47.4" customHeight="1">
      <c r="A21" s="277" t="s">
        <v>147</v>
      </c>
      <c r="B21" s="272" t="s">
        <v>148</v>
      </c>
      <c r="C21" s="272"/>
      <c r="D21" s="272"/>
      <c r="E21" s="42" t="s">
        <v>35</v>
      </c>
      <c r="F21" s="37" t="s">
        <v>142</v>
      </c>
      <c r="G21" s="48">
        <v>0</v>
      </c>
      <c r="H21" s="62">
        <v>0</v>
      </c>
    </row>
    <row r="22" spans="1:8" ht="33" customHeight="1">
      <c r="A22" s="277"/>
      <c r="B22" s="272" t="s">
        <v>149</v>
      </c>
      <c r="C22" s="272"/>
      <c r="D22" s="272"/>
      <c r="E22" s="42" t="s">
        <v>37</v>
      </c>
      <c r="F22" s="37" t="s">
        <v>142</v>
      </c>
      <c r="G22" s="48">
        <v>0</v>
      </c>
      <c r="H22" s="62">
        <v>0</v>
      </c>
    </row>
    <row r="23" spans="1:8" ht="47.4" customHeight="1">
      <c r="A23" s="277"/>
      <c r="B23" s="272" t="s">
        <v>150</v>
      </c>
      <c r="C23" s="272"/>
      <c r="D23" s="272"/>
      <c r="E23" s="42" t="s">
        <v>39</v>
      </c>
      <c r="F23" s="37" t="s">
        <v>142</v>
      </c>
      <c r="G23" s="48">
        <v>6.8</v>
      </c>
      <c r="H23" s="62">
        <v>40.5</v>
      </c>
    </row>
    <row r="24" spans="1:8" ht="48" customHeight="1">
      <c r="A24" s="277"/>
      <c r="B24" s="272" t="s">
        <v>151</v>
      </c>
      <c r="C24" s="272"/>
      <c r="D24" s="272"/>
      <c r="E24" s="42" t="s">
        <v>41</v>
      </c>
      <c r="F24" s="37" t="s">
        <v>142</v>
      </c>
      <c r="G24" s="48">
        <v>0</v>
      </c>
      <c r="H24" s="62">
        <v>0</v>
      </c>
    </row>
    <row r="25" spans="1:8" ht="46.95" customHeight="1">
      <c r="A25" s="277"/>
      <c r="B25" s="272" t="s">
        <v>152</v>
      </c>
      <c r="C25" s="272"/>
      <c r="D25" s="272"/>
      <c r="E25" s="42" t="s">
        <v>43</v>
      </c>
      <c r="F25" s="37" t="s">
        <v>142</v>
      </c>
      <c r="G25" s="47">
        <v>45</v>
      </c>
      <c r="H25" s="62">
        <v>278</v>
      </c>
    </row>
    <row r="26" spans="1:8" ht="15.6">
      <c r="A26" s="277"/>
      <c r="B26" s="273" t="s">
        <v>153</v>
      </c>
      <c r="C26" s="273"/>
      <c r="D26" s="273"/>
      <c r="E26" s="42" t="s">
        <v>46</v>
      </c>
      <c r="F26" s="37" t="s">
        <v>142</v>
      </c>
      <c r="G26" s="48">
        <v>45</v>
      </c>
      <c r="H26" s="62">
        <v>278</v>
      </c>
    </row>
    <row r="27" spans="1:8" ht="49.2" customHeight="1">
      <c r="A27" s="277"/>
      <c r="B27" s="272" t="s">
        <v>154</v>
      </c>
      <c r="C27" s="272"/>
      <c r="D27" s="272"/>
      <c r="E27" s="42" t="s">
        <v>48</v>
      </c>
      <c r="F27" s="37" t="s">
        <v>142</v>
      </c>
      <c r="G27" s="48">
        <v>968.9</v>
      </c>
      <c r="H27" s="62">
        <v>968.9</v>
      </c>
    </row>
    <row r="28" spans="1:8" ht="28.2" customHeight="1">
      <c r="A28" s="277"/>
      <c r="B28" s="278" t="s">
        <v>157</v>
      </c>
      <c r="C28" s="278"/>
      <c r="D28" s="278"/>
      <c r="E28" s="42" t="s">
        <v>159</v>
      </c>
      <c r="F28" s="37" t="s">
        <v>142</v>
      </c>
      <c r="G28" s="47">
        <v>0</v>
      </c>
      <c r="H28" s="62">
        <v>0</v>
      </c>
    </row>
    <row r="29" spans="1:8" ht="30.6" customHeight="1" thickBot="1">
      <c r="A29" s="270" t="s">
        <v>158</v>
      </c>
      <c r="B29" s="271"/>
      <c r="C29" s="271"/>
      <c r="D29" s="271"/>
      <c r="E29" s="38" t="s">
        <v>160</v>
      </c>
      <c r="F29" s="39" t="s">
        <v>142</v>
      </c>
      <c r="G29" s="49">
        <v>365.9</v>
      </c>
      <c r="H29" s="63">
        <v>365.9</v>
      </c>
    </row>
    <row r="30" spans="1:8">
      <c r="H30" s="64"/>
    </row>
  </sheetData>
  <mergeCells count="30">
    <mergeCell ref="A2:F2"/>
    <mergeCell ref="A4:E4"/>
    <mergeCell ref="A5:E5"/>
    <mergeCell ref="A6:D6"/>
    <mergeCell ref="A7:A9"/>
    <mergeCell ref="B7:D7"/>
    <mergeCell ref="B8:D8"/>
    <mergeCell ref="C9:D9"/>
    <mergeCell ref="A10:D10"/>
    <mergeCell ref="A11:A15"/>
    <mergeCell ref="B11:D11"/>
    <mergeCell ref="C12:D12"/>
    <mergeCell ref="B13:D13"/>
    <mergeCell ref="C14:D14"/>
    <mergeCell ref="B15:C15"/>
    <mergeCell ref="A29:D29"/>
    <mergeCell ref="B25:D25"/>
    <mergeCell ref="B26:D26"/>
    <mergeCell ref="B27:D27"/>
    <mergeCell ref="A16:D16"/>
    <mergeCell ref="A17:D17"/>
    <mergeCell ref="A18:D18"/>
    <mergeCell ref="A19:D19"/>
    <mergeCell ref="A20:D20"/>
    <mergeCell ref="B21:D21"/>
    <mergeCell ref="B22:D22"/>
    <mergeCell ref="B23:D23"/>
    <mergeCell ref="B24:D24"/>
    <mergeCell ref="A21:A28"/>
    <mergeCell ref="B28:D28"/>
  </mergeCells>
  <dataValidations count="2">
    <dataValidation type="custom" allowBlank="1" showInputMessage="1" showErrorMessage="1" errorTitle="Znaki po przecinku" error="Wpisujemy bez miejsc po przecinku." sqref="G7:G15" xr:uid="{00000000-0002-0000-0300-000000000000}">
      <formula1>MOD(G7,1)=0</formula1>
    </dataValidation>
    <dataValidation type="custom" allowBlank="1" showInputMessage="1" showErrorMessage="1" errorTitle="Znaki po przecinku" error="Wpisana wartość może mieć wyłącznie 1 znak po przecinku." sqref="G16:G29" xr:uid="{00000000-0002-0000-0300-000001000000}">
      <formula1>MOD(G16*10,1)=0</formula1>
    </dataValidation>
  </dataValidation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2</vt:i4>
      </vt:variant>
    </vt:vector>
  </HeadingPairs>
  <TitlesOfParts>
    <vt:vector size="6" baseType="lpstr">
      <vt:lpstr>Dział I</vt:lpstr>
      <vt:lpstr>Dział II</vt:lpstr>
      <vt:lpstr>Dział III A</vt:lpstr>
      <vt:lpstr>Dział IV</vt:lpstr>
      <vt:lpstr>'Dział I'!Obszar_wydruku</vt:lpstr>
      <vt:lpstr>'Dział III A'!Obszar_wydruku</vt:lpstr>
    </vt:vector>
  </TitlesOfParts>
  <Company>OPI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Kucharska</dc:creator>
  <cp:lastModifiedBy>bsztraub</cp:lastModifiedBy>
  <cp:lastPrinted>2024-01-05T13:11:18Z</cp:lastPrinted>
  <dcterms:created xsi:type="dcterms:W3CDTF">2021-04-26T14:32:02Z</dcterms:created>
  <dcterms:modified xsi:type="dcterms:W3CDTF">2024-03-20T08:36:03Z</dcterms:modified>
</cp:coreProperties>
</file>